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3"/>
  </bookViews>
  <sheets>
    <sheet name="课程结构及各类课程学时、学分比例" sheetId="1" r:id="rId1"/>
    <sheet name="表1" sheetId="2" r:id="rId2"/>
    <sheet name="表2" sheetId="3" r:id="rId3"/>
    <sheet name="表3" sheetId="4" r:id="rId4"/>
    <sheet name="表4－7" sheetId="5" r:id="rId5"/>
    <sheet name="辅修与双学士学位" sheetId="6" r:id="rId6"/>
    <sheet name="学生选课样例" sheetId="7" r:id="rId7"/>
  </sheets>
  <definedNames/>
  <calcPr fullCalcOnLoad="1"/>
</workbook>
</file>

<file path=xl/sharedStrings.xml><?xml version="1.0" encoding="utf-8"?>
<sst xmlns="http://schemas.openxmlformats.org/spreadsheetml/2006/main" count="450" uniqueCount="263">
  <si>
    <t>课程类别</t>
  </si>
  <si>
    <t>学时数</t>
  </si>
  <si>
    <t>学分数</t>
  </si>
  <si>
    <t>占课内总学分比例</t>
  </si>
  <si>
    <r>
      <t xml:space="preserve"> </t>
    </r>
    <r>
      <rPr>
        <sz val="10.5"/>
        <color indexed="8"/>
        <rFont val="宋体"/>
        <family val="0"/>
      </rPr>
      <t>占毕业学分比例</t>
    </r>
  </si>
  <si>
    <t>必修课</t>
  </si>
  <si>
    <t>选修课</t>
  </si>
  <si>
    <t>专业领域课</t>
  </si>
  <si>
    <r>
      <t>课内学时合计</t>
    </r>
    <r>
      <rPr>
        <sz val="10.5"/>
        <color indexed="8"/>
        <rFont val="Times New Roman"/>
        <family val="1"/>
      </rPr>
      <t>(</t>
    </r>
    <r>
      <rPr>
        <sz val="10.5"/>
        <color indexed="8"/>
        <rFont val="宋体"/>
        <family val="0"/>
      </rPr>
      <t>含实验课学时</t>
    </r>
    <r>
      <rPr>
        <sz val="10.5"/>
        <color indexed="8"/>
        <rFont val="Times New Roman"/>
        <family val="1"/>
      </rPr>
      <t>)</t>
    </r>
  </si>
  <si>
    <t>课外学时</t>
  </si>
  <si>
    <t>实践教学环节</t>
  </si>
  <si>
    <t>毕业学分</t>
  </si>
  <si>
    <t>类</t>
  </si>
  <si>
    <t>别</t>
  </si>
  <si>
    <t>课程编码</t>
  </si>
  <si>
    <t>课程名称</t>
  </si>
  <si>
    <t>学</t>
  </si>
  <si>
    <t>分</t>
  </si>
  <si>
    <t>数</t>
  </si>
  <si>
    <t>考试方式</t>
  </si>
  <si>
    <t>各教学环节时数分配</t>
  </si>
  <si>
    <r>
      <t>学</t>
    </r>
    <r>
      <rPr>
        <sz val="7.5"/>
        <color indexed="8"/>
        <rFont val="Times New Roman"/>
        <family val="1"/>
      </rPr>
      <t xml:space="preserve">    </t>
    </r>
    <r>
      <rPr>
        <sz val="7.5"/>
        <color indexed="8"/>
        <rFont val="宋体"/>
        <family val="0"/>
      </rPr>
      <t>期</t>
    </r>
  </si>
  <si>
    <t>考</t>
  </si>
  <si>
    <t>试</t>
  </si>
  <si>
    <t>查</t>
  </si>
  <si>
    <t>总</t>
  </si>
  <si>
    <t>时</t>
  </si>
  <si>
    <t>课内学时数</t>
  </si>
  <si>
    <t>课外学时数</t>
  </si>
  <si>
    <t>实</t>
  </si>
  <si>
    <t>验</t>
  </si>
  <si>
    <r>
      <t>每</t>
    </r>
    <r>
      <rPr>
        <sz val="7.5"/>
        <color indexed="8"/>
        <rFont val="Times New Roman"/>
        <family val="1"/>
      </rPr>
      <t xml:space="preserve">  </t>
    </r>
    <r>
      <rPr>
        <sz val="7.5"/>
        <color indexed="8"/>
        <rFont val="宋体"/>
        <family val="0"/>
      </rPr>
      <t>周</t>
    </r>
    <r>
      <rPr>
        <sz val="7.5"/>
        <color indexed="8"/>
        <rFont val="Times New Roman"/>
        <family val="1"/>
      </rPr>
      <t xml:space="preserve">  </t>
    </r>
    <r>
      <rPr>
        <sz val="7.5"/>
        <color indexed="8"/>
        <rFont val="宋体"/>
        <family val="0"/>
      </rPr>
      <t>学</t>
    </r>
    <r>
      <rPr>
        <sz val="7.5"/>
        <color indexed="8"/>
        <rFont val="Times New Roman"/>
        <family val="1"/>
      </rPr>
      <t xml:space="preserve">  </t>
    </r>
    <r>
      <rPr>
        <sz val="7.5"/>
        <color indexed="8"/>
        <rFont val="宋体"/>
        <family val="0"/>
      </rPr>
      <t>时</t>
    </r>
    <r>
      <rPr>
        <sz val="7.5"/>
        <color indexed="8"/>
        <rFont val="Times New Roman"/>
        <family val="1"/>
      </rPr>
      <t xml:space="preserve">  </t>
    </r>
    <r>
      <rPr>
        <sz val="7.5"/>
        <color indexed="8"/>
        <rFont val="宋体"/>
        <family val="0"/>
      </rPr>
      <t>数</t>
    </r>
  </si>
  <si>
    <t>小计（学分、学时）</t>
  </si>
  <si>
    <t xml:space="preserve"> </t>
  </si>
  <si>
    <r>
      <t>表</t>
    </r>
    <r>
      <rPr>
        <b/>
        <sz val="12"/>
        <color indexed="8"/>
        <rFont val="Times New Roman"/>
        <family val="1"/>
      </rPr>
      <t xml:space="preserve">2  </t>
    </r>
    <r>
      <rPr>
        <b/>
        <sz val="12"/>
        <color indexed="8"/>
        <rFont val="宋体"/>
        <family val="0"/>
      </rPr>
      <t>学科基础课程计划表</t>
    </r>
  </si>
  <si>
    <r>
      <t>合</t>
    </r>
    <r>
      <rPr>
        <sz val="9"/>
        <color indexed="8"/>
        <rFont val="Times New Roman"/>
        <family val="1"/>
      </rPr>
      <t xml:space="preserve">     </t>
    </r>
    <r>
      <rPr>
        <sz val="9"/>
        <color indexed="8"/>
        <rFont val="宋体"/>
        <family val="0"/>
      </rPr>
      <t>计</t>
    </r>
  </si>
  <si>
    <t>应选学分、学时数</t>
  </si>
  <si>
    <t>序号</t>
  </si>
  <si>
    <t>通识教育课</t>
  </si>
  <si>
    <t>实验项目总数</t>
  </si>
  <si>
    <t>学分</t>
  </si>
  <si>
    <t>开课学期</t>
  </si>
  <si>
    <t>实施学期</t>
  </si>
  <si>
    <t>周数</t>
  </si>
  <si>
    <t>合　　计</t>
  </si>
  <si>
    <t>活动名称</t>
  </si>
  <si>
    <t>活动内容</t>
  </si>
  <si>
    <t>挑战杯等</t>
  </si>
  <si>
    <t>自拟方案进行实验，有规范的实验报告</t>
  </si>
  <si>
    <t>设计、制作小产品，得到教师认可</t>
  </si>
  <si>
    <t>时段</t>
  </si>
  <si>
    <t>表4：实  验  教  学</t>
  </si>
  <si>
    <t>时间（用周数表示）</t>
  </si>
  <si>
    <t>表6：毕业设计（论文）、课程设计等</t>
  </si>
  <si>
    <t>课程结构及各类课程学时、学分比例</t>
  </si>
  <si>
    <t>说明：1.“课程名称”栏只列单独设课的课程；2.“开课学期”栏用1－8表示。3.“课程类别”栏表示该课程是“学科基础必修课、学科基础选修课、专业必修课、专业选修课”中的某一类。</t>
  </si>
  <si>
    <t>说明：对45学时及以下的课程，实行两段式排课。在专业课程计划表中的“时段”栏中，以“上”表示上段排课，以“下”表示下段排课，以“全”表示整个学期都排课。</t>
  </si>
  <si>
    <t>学科基础课</t>
  </si>
  <si>
    <t>（说明：1.“实践教学环节”栏不包括随课实验，即只统计表4、表5、表6、表7的内容。并且，本环节已统计过的数据在各类别的必修、选修课中不再累计，以免重复。2.“随课实验学时”栏按每18学时1学分进行折算。）</t>
  </si>
  <si>
    <t>其中，随课实验学时</t>
  </si>
  <si>
    <t>学科基础必修课</t>
  </si>
  <si>
    <t>学科基础选修课</t>
  </si>
  <si>
    <t>2—3周</t>
  </si>
  <si>
    <t>学校统一</t>
  </si>
  <si>
    <r>
      <t>表5：各类实习、实训</t>
    </r>
    <r>
      <rPr>
        <sz val="10.5"/>
        <color indexed="10"/>
        <rFont val="宋体"/>
        <family val="0"/>
      </rPr>
      <t>（不含劳动）</t>
    </r>
  </si>
  <si>
    <t>辅修专业教学计划</t>
  </si>
  <si>
    <t>双学士学位教学计划</t>
  </si>
  <si>
    <t>毕业设计（论文）</t>
  </si>
  <si>
    <t>总计</t>
  </si>
  <si>
    <r>
      <t>学生必须修满</t>
    </r>
    <r>
      <rPr>
        <sz val="10.5"/>
        <rFont val="Times New Roman"/>
        <family val="1"/>
      </rPr>
      <t>25</t>
    </r>
    <r>
      <rPr>
        <sz val="10.5"/>
        <rFont val="宋体"/>
        <family val="0"/>
      </rPr>
      <t>学分</t>
    </r>
  </si>
  <si>
    <t>辅修与双学士学位先修课程</t>
  </si>
  <si>
    <r>
      <t>学</t>
    </r>
    <r>
      <rPr>
        <sz val="10.5"/>
        <rFont val="Times New Roman"/>
        <family val="1"/>
      </rPr>
      <t xml:space="preserve">  </t>
    </r>
    <r>
      <rPr>
        <sz val="10.5"/>
        <rFont val="宋体"/>
        <family val="0"/>
      </rPr>
      <t>分</t>
    </r>
  </si>
  <si>
    <r>
      <t>备</t>
    </r>
    <r>
      <rPr>
        <sz val="10.5"/>
        <rFont val="Times New Roman"/>
        <family val="1"/>
      </rPr>
      <t xml:space="preserve">  </t>
    </r>
    <r>
      <rPr>
        <sz val="10.5"/>
        <rFont val="宋体"/>
        <family val="0"/>
      </rPr>
      <t>注</t>
    </r>
  </si>
  <si>
    <r>
      <t>学</t>
    </r>
    <r>
      <rPr>
        <b/>
        <sz val="11"/>
        <rFont val="Times New Roman"/>
        <family val="1"/>
      </rPr>
      <t xml:space="preserve">     </t>
    </r>
    <r>
      <rPr>
        <b/>
        <sz val="11"/>
        <rFont val="宋体"/>
        <family val="0"/>
      </rPr>
      <t>分</t>
    </r>
  </si>
  <si>
    <r>
      <t>注：双专业必须修满</t>
    </r>
    <r>
      <rPr>
        <b/>
        <sz val="10.5"/>
        <rFont val="Times New Roman"/>
        <family val="1"/>
      </rPr>
      <t>60</t>
    </r>
    <r>
      <rPr>
        <b/>
        <sz val="10.5"/>
        <rFont val="宋体"/>
        <family val="0"/>
      </rPr>
      <t>学分（不包括毕业设计（论文））。</t>
    </r>
  </si>
  <si>
    <t>第一学期</t>
  </si>
  <si>
    <t>第二学期</t>
  </si>
  <si>
    <t>必修课</t>
  </si>
  <si>
    <t>必修课合计</t>
  </si>
  <si>
    <t>选修课</t>
  </si>
  <si>
    <t>选修课合计</t>
  </si>
  <si>
    <t>其他说明：</t>
  </si>
  <si>
    <t>第三学期</t>
  </si>
  <si>
    <t>第四学期</t>
  </si>
  <si>
    <t>第五学期</t>
  </si>
  <si>
    <t>第六学期</t>
  </si>
  <si>
    <t>第七学期</t>
  </si>
  <si>
    <t>第八学期</t>
  </si>
  <si>
    <t>与专业相关的社会实践</t>
  </si>
  <si>
    <t>课程类别</t>
  </si>
  <si>
    <t>制糖专业课程计划表</t>
  </si>
  <si>
    <t>全</t>
  </si>
  <si>
    <t>学科基础必修课</t>
  </si>
  <si>
    <t>专业必修课</t>
  </si>
  <si>
    <t>合计</t>
  </si>
  <si>
    <t>学生选课</t>
  </si>
  <si>
    <r>
      <t xml:space="preserve">        </t>
    </r>
    <r>
      <rPr>
        <b/>
        <sz val="15"/>
        <rFont val="宋体"/>
        <family val="0"/>
      </rPr>
      <t>制糖专业辅修与双学士学位培养计划</t>
    </r>
  </si>
  <si>
    <t>校选课</t>
  </si>
  <si>
    <t>校选课</t>
  </si>
  <si>
    <t>校选课</t>
  </si>
  <si>
    <t>校选课</t>
  </si>
  <si>
    <t>2-4</t>
  </si>
  <si>
    <t>2012版本科专业培养计划（含辅修、双学士学位） 制糖工程</t>
  </si>
  <si>
    <r>
      <t>学生必须修满</t>
    </r>
    <r>
      <rPr>
        <sz val="10.5"/>
        <color indexed="10"/>
        <rFont val="Times New Roman"/>
        <family val="1"/>
      </rPr>
      <t>75</t>
    </r>
    <r>
      <rPr>
        <sz val="10.5"/>
        <color indexed="10"/>
        <rFont val="宋体"/>
        <family val="0"/>
      </rPr>
      <t>学分</t>
    </r>
  </si>
  <si>
    <t>表7：社会实践、科技活动与素质拓展活动</t>
  </si>
  <si>
    <t>说明：1.本表中各项目所获学分根据《广西大学创新实践学分实施办法（2011年修订）》（西大教字〔2011〕22号）执行。2.普通话测试学分为必修学分，但学校不收取该学分的学费。3.系统开展社会实践活动。要倡导和支持学生参加生产劳动、志愿服务和公益活动，鼓励学生在完成学业的同时参加勤工助学，支持学生开展科技发明活动。要抓住重大活动、重大事件、重要节庆日等契机和暑假、寒假时期，紧密围绕一个主题、集中一个时段，广泛开展特色鲜明的主题实践活动。</t>
  </si>
  <si>
    <t>学分</t>
  </si>
  <si>
    <t>周数</t>
  </si>
  <si>
    <t>每个学生在学期间要至少参加一次社会调查，撰写一篇调查报告</t>
  </si>
  <si>
    <t>公益劳动</t>
  </si>
  <si>
    <t>协助导师开展科研活动</t>
  </si>
  <si>
    <t>不少于1分</t>
  </si>
  <si>
    <t>不少于2周</t>
  </si>
  <si>
    <t>说明：序号2-9属社会实践活动。各专业要把组织开展社会实践活动与组织课堂教学摆在同等重要的位置，与专业学习、就业创业等结合起来，制订学生参加社会实践活动的年度计划。每个本科生在学期间参加社会实践活动的时间累计应不少于4周，不少于2学分。</t>
  </si>
  <si>
    <t>完成科研项目</t>
  </si>
  <si>
    <t>积极组织创新性校园文化活动</t>
  </si>
  <si>
    <t>驾照、律师资格、程序员等各类资格证书</t>
  </si>
  <si>
    <t>本表应修总学分数</t>
  </si>
  <si>
    <t>不少于5个学分</t>
  </si>
  <si>
    <t>说明：序号10-14属科技活动与素质拓展活动。本环节的2学分若不能获得，可在社会实践环节多修2个学分来替代。</t>
  </si>
  <si>
    <r>
      <t>40.5</t>
    </r>
    <r>
      <rPr>
        <sz val="10.5"/>
        <color indexed="8"/>
        <rFont val="宋体"/>
        <family val="0"/>
      </rPr>
      <t>周</t>
    </r>
  </si>
  <si>
    <t>大学英语（一）   College English(1)</t>
  </si>
  <si>
    <t>大学英语（二）   College English(2)</t>
  </si>
  <si>
    <t>大学英语（三）   College English(3)</t>
  </si>
  <si>
    <t>大学英语（四）   College English(4)</t>
  </si>
  <si>
    <t>体育（二）      Physical Education (2)</t>
  </si>
  <si>
    <r>
      <t xml:space="preserve"> </t>
    </r>
    <r>
      <rPr>
        <sz val="9"/>
        <rFont val="宋体"/>
        <family val="0"/>
      </rPr>
      <t>高等数学（二，上）</t>
    </r>
    <r>
      <rPr>
        <sz val="9"/>
        <rFont val="Times New Roman"/>
        <family val="1"/>
      </rPr>
      <t>Advanced Mathematics</t>
    </r>
  </si>
  <si>
    <r>
      <t xml:space="preserve"> </t>
    </r>
    <r>
      <rPr>
        <sz val="9"/>
        <rFont val="宋体"/>
        <family val="0"/>
      </rPr>
      <t>高等数学（二，下）</t>
    </r>
    <r>
      <rPr>
        <sz val="9"/>
        <rFont val="Times New Roman"/>
        <family val="1"/>
      </rPr>
      <t>Advanced Mathematics</t>
    </r>
  </si>
  <si>
    <r>
      <t xml:space="preserve">工程化学 </t>
    </r>
    <r>
      <rPr>
        <sz val="9"/>
        <rFont val="宋体"/>
        <family val="0"/>
      </rPr>
      <t>Engineering Chemistry</t>
    </r>
  </si>
  <si>
    <r>
      <t xml:space="preserve"> </t>
    </r>
    <r>
      <rPr>
        <sz val="9"/>
        <rFont val="宋体"/>
        <family val="0"/>
      </rPr>
      <t>工程制图</t>
    </r>
    <r>
      <rPr>
        <sz val="9"/>
        <rFont val="Times New Roman"/>
        <family val="1"/>
      </rPr>
      <t xml:space="preserve"> Engineering Drawing</t>
    </r>
  </si>
  <si>
    <r>
      <t xml:space="preserve"> </t>
    </r>
    <r>
      <rPr>
        <sz val="9"/>
        <rFont val="宋体"/>
        <family val="0"/>
      </rPr>
      <t>分析化学</t>
    </r>
    <r>
      <rPr>
        <sz val="9"/>
        <rFont val="Times New Roman"/>
        <family val="1"/>
      </rPr>
      <t xml:space="preserve"> Analytical Chemistry</t>
    </r>
  </si>
  <si>
    <r>
      <rPr>
        <sz val="9"/>
        <rFont val="宋体"/>
        <family val="0"/>
      </rPr>
      <t>线性代数</t>
    </r>
    <r>
      <rPr>
        <sz val="9"/>
        <rFont val="Times New Roman"/>
        <family val="1"/>
      </rPr>
      <t xml:space="preserve"> Linear Algebra</t>
    </r>
  </si>
  <si>
    <r>
      <t xml:space="preserve">概率论 </t>
    </r>
    <r>
      <rPr>
        <sz val="9"/>
        <rFont val="宋体"/>
        <family val="0"/>
      </rPr>
      <t>Probability Theory</t>
    </r>
  </si>
  <si>
    <r>
      <t xml:space="preserve">大学物理 </t>
    </r>
    <r>
      <rPr>
        <sz val="9"/>
        <rFont val="宋体"/>
        <family val="0"/>
      </rPr>
      <t>College Physics</t>
    </r>
  </si>
  <si>
    <t>有机化学Orgnic Chemistry</t>
  </si>
  <si>
    <t>物理化学 physical chemistry</t>
  </si>
  <si>
    <r>
      <t xml:space="preserve">电工电子学 </t>
    </r>
    <r>
      <rPr>
        <sz val="9"/>
        <rFont val="宋体"/>
        <family val="0"/>
      </rPr>
      <t>Electronics in Electrical Engineering</t>
    </r>
  </si>
  <si>
    <r>
      <t xml:space="preserve">机械设计基础 </t>
    </r>
    <r>
      <rPr>
        <sz val="9"/>
        <rFont val="宋体"/>
        <family val="0"/>
      </rPr>
      <t>Machine Design Foundation</t>
    </r>
  </si>
  <si>
    <t>工程力学            Engineering Mechanics</t>
  </si>
  <si>
    <r>
      <t>微生物学</t>
    </r>
    <r>
      <rPr>
        <sz val="9"/>
        <rFont val="Times New Roman"/>
        <family val="1"/>
      </rPr>
      <t>(</t>
    </r>
    <r>
      <rPr>
        <sz val="9"/>
        <rFont val="宋体"/>
        <family val="0"/>
      </rPr>
      <t>二</t>
    </r>
    <r>
      <rPr>
        <sz val="9"/>
        <rFont val="Times New Roman"/>
        <family val="1"/>
      </rPr>
      <t>)        microbiology</t>
    </r>
  </si>
  <si>
    <r>
      <t>生物化学</t>
    </r>
    <r>
      <rPr>
        <sz val="9"/>
        <rFont val="Times New Roman"/>
        <family val="1"/>
      </rPr>
      <t>(</t>
    </r>
    <r>
      <rPr>
        <sz val="9"/>
        <rFont val="宋体"/>
        <family val="0"/>
      </rPr>
      <t>二</t>
    </r>
    <r>
      <rPr>
        <sz val="9"/>
        <rFont val="Times New Roman"/>
        <family val="1"/>
      </rPr>
      <t>) biological chemistry(2)</t>
    </r>
  </si>
  <si>
    <t>化工原理（二）principles of Chemical Engineering(2)</t>
  </si>
  <si>
    <t>化工原理（一）principles of Chemical Engineering(1)</t>
  </si>
  <si>
    <t xml:space="preserve">程序设计语言C++  programming languageC++ </t>
  </si>
  <si>
    <r>
      <t>表</t>
    </r>
    <r>
      <rPr>
        <b/>
        <sz val="12"/>
        <rFont val="Times New Roman"/>
        <family val="1"/>
      </rPr>
      <t xml:space="preserve">3   </t>
    </r>
    <r>
      <rPr>
        <b/>
        <sz val="12"/>
        <rFont val="宋体"/>
        <family val="0"/>
      </rPr>
      <t>专业领域课程计划表</t>
    </r>
  </si>
  <si>
    <r>
      <t>学</t>
    </r>
    <r>
      <rPr>
        <sz val="7.5"/>
        <rFont val="Times New Roman"/>
        <family val="1"/>
      </rPr>
      <t xml:space="preserve">    </t>
    </r>
    <r>
      <rPr>
        <sz val="7.5"/>
        <rFont val="宋体"/>
        <family val="0"/>
      </rPr>
      <t>期</t>
    </r>
  </si>
  <si>
    <t>时段</t>
  </si>
  <si>
    <t>其</t>
  </si>
  <si>
    <t>他</t>
  </si>
  <si>
    <r>
      <t>每</t>
    </r>
    <r>
      <rPr>
        <sz val="7.5"/>
        <rFont val="Times New Roman"/>
        <family val="1"/>
      </rPr>
      <t xml:space="preserve">  </t>
    </r>
    <r>
      <rPr>
        <sz val="7.5"/>
        <rFont val="宋体"/>
        <family val="0"/>
      </rPr>
      <t>周</t>
    </r>
    <r>
      <rPr>
        <sz val="7.5"/>
        <rFont val="Times New Roman"/>
        <family val="1"/>
      </rPr>
      <t xml:space="preserve">  </t>
    </r>
    <r>
      <rPr>
        <sz val="7.5"/>
        <rFont val="宋体"/>
        <family val="0"/>
      </rPr>
      <t>学</t>
    </r>
    <r>
      <rPr>
        <sz val="7.5"/>
        <rFont val="Times New Roman"/>
        <family val="1"/>
      </rPr>
      <t xml:space="preserve">  </t>
    </r>
    <r>
      <rPr>
        <sz val="7.5"/>
        <rFont val="宋体"/>
        <family val="0"/>
      </rPr>
      <t>时</t>
    </r>
    <r>
      <rPr>
        <sz val="7.5"/>
        <rFont val="Times New Roman"/>
        <family val="1"/>
      </rPr>
      <t xml:space="preserve">  </t>
    </r>
    <r>
      <rPr>
        <sz val="7.5"/>
        <rFont val="宋体"/>
        <family val="0"/>
      </rPr>
      <t>数</t>
    </r>
  </si>
  <si>
    <t>专业必修课</t>
  </si>
  <si>
    <t>上</t>
  </si>
  <si>
    <t>蔗汁清净原理与技术Principles and Technology of Sugarcane Juice Clarification</t>
  </si>
  <si>
    <t>蔗汁加热蒸发原理与技术Principle and Technology of Sugar Juice heating and evaporation</t>
  </si>
  <si>
    <t>下</t>
  </si>
  <si>
    <t>煮糖原理与技术Principle and Technology of Sugar Juice Crystallization</t>
  </si>
  <si>
    <t>制糖工业分析Sugar industrial analysis</t>
  </si>
  <si>
    <t>全</t>
  </si>
  <si>
    <t>专业选修课</t>
  </si>
  <si>
    <t xml:space="preserve"> </t>
  </si>
  <si>
    <t>化工仪表及自动化Chemical Meters and Automation</t>
  </si>
  <si>
    <t>计算机制糖工程辅助设计Computer Aided Design for Sugar Engineering</t>
  </si>
  <si>
    <t>甘蔗糖厂综合利用Comprehensive utilization of by-product of cane sugar mill</t>
  </si>
  <si>
    <t>生物质能源（全英教学）biomass energy</t>
  </si>
  <si>
    <t>上</t>
  </si>
  <si>
    <t>糖厂三废治理技术Technology of three wastes treatment processing in Sugar mill</t>
  </si>
  <si>
    <t>下</t>
  </si>
  <si>
    <t>糖厂热能经济Heat energy economy of sugar mill</t>
  </si>
  <si>
    <t>甘蔗化工清洁生产概论Clearer Production Technology of Cane Sugar Industry</t>
  </si>
  <si>
    <t>工业用水及其管理industry water utilization and management</t>
  </si>
  <si>
    <t>创新理论与方法Theories and Methodology of creation</t>
  </si>
  <si>
    <t>生物技术在制糖工业的应用application of biotechnology in sugar industry</t>
  </si>
  <si>
    <r>
      <t>合</t>
    </r>
    <r>
      <rPr>
        <sz val="9"/>
        <rFont val="Times New Roman"/>
        <family val="1"/>
      </rPr>
      <t xml:space="preserve">     </t>
    </r>
    <r>
      <rPr>
        <sz val="9"/>
        <rFont val="宋体"/>
        <family val="0"/>
      </rPr>
      <t>计</t>
    </r>
  </si>
  <si>
    <t>文献检索Document Indexing</t>
  </si>
  <si>
    <t>文献检索         Document Indexing</t>
  </si>
  <si>
    <t>科技写作       Scientific and Technological Writing</t>
  </si>
  <si>
    <t>热工学            Thermal Engineering</t>
  </si>
  <si>
    <t>糖品深加工技术      sugar further process technology</t>
  </si>
  <si>
    <r>
      <t>甘蔗制糖新工艺</t>
    </r>
    <r>
      <rPr>
        <sz val="9"/>
        <rFont val="Times New Roman"/>
        <family val="1"/>
      </rPr>
      <t>(</t>
    </r>
    <r>
      <rPr>
        <sz val="9"/>
        <rFont val="宋体"/>
        <family val="0"/>
      </rPr>
      <t>双语</t>
    </r>
    <r>
      <rPr>
        <sz val="9"/>
        <rFont val="Times New Roman"/>
        <family val="1"/>
      </rPr>
      <t>)     new process of cane sugar industry</t>
    </r>
  </si>
  <si>
    <t>糖厂技术经济管理    Sugar mill technical and economic management</t>
  </si>
  <si>
    <t>糖厂热力设备        Sugar mill heating equipment</t>
  </si>
  <si>
    <t>固液提纯与分离     Solid-liquid Purification &amp; Separation</t>
  </si>
  <si>
    <t>糖业循环经济        sugar industry circular economy</t>
  </si>
  <si>
    <t>实验设计与数据处理    The experimental design and data processing</t>
  </si>
  <si>
    <t>甘蔗提汁原理与技术Principle and Technology of Sugar Juice Extracting</t>
  </si>
  <si>
    <t>甘蔗制糖原理与技术实验experiment on Principle and Technology of sugar making</t>
  </si>
  <si>
    <r>
      <t>军    训</t>
    </r>
    <r>
      <rPr>
        <sz val="10.5"/>
        <rFont val="宋体"/>
        <family val="0"/>
      </rPr>
      <t xml:space="preserve"> Military Training</t>
    </r>
  </si>
  <si>
    <r>
      <t>军    训</t>
    </r>
    <r>
      <rPr>
        <sz val="10.5"/>
        <rFont val="宋体"/>
        <family val="0"/>
      </rPr>
      <t xml:space="preserve"> Military Training</t>
    </r>
  </si>
  <si>
    <t>金工实习 Metalworking Practice</t>
  </si>
  <si>
    <t>认识实习 Cognition Practice</t>
  </si>
  <si>
    <t>生产实习 Production Practice</t>
  </si>
  <si>
    <t>毕业实习 Graduation Practice</t>
  </si>
  <si>
    <t>化工原理课程设计 Chemical engineering principles curricula design</t>
  </si>
  <si>
    <t>糖厂设计基础        basic of sugar mill design</t>
  </si>
  <si>
    <t>糖厂设计基础专业课程设计Curricula design of basic of sugar mill design</t>
  </si>
  <si>
    <t>普通话测试                   Mandarin Test</t>
  </si>
  <si>
    <t>社会调查                           Social Survey</t>
  </si>
  <si>
    <t>劳    动                         Labor</t>
  </si>
  <si>
    <t>科研助理                     Research Assistant</t>
  </si>
  <si>
    <t>专业社会实践                Professional practice</t>
  </si>
  <si>
    <t>志愿服务                    Volunteer service</t>
  </si>
  <si>
    <t>公益活动                             Public service</t>
  </si>
  <si>
    <t>科技发明                             Science and Invention</t>
  </si>
  <si>
    <t>勤工助学                        work-study</t>
  </si>
  <si>
    <t>学科竞赛                             Academic competition</t>
  </si>
  <si>
    <t>课外实践活动                   Extracurricular Activities</t>
  </si>
  <si>
    <t>职业资格证书                     Vocational certificate</t>
  </si>
  <si>
    <t>体育（一）      Physical Education</t>
  </si>
  <si>
    <r>
      <t xml:space="preserve"> </t>
    </r>
    <r>
      <rPr>
        <sz val="9"/>
        <rFont val="宋体"/>
        <family val="0"/>
      </rPr>
      <t>高等数学（二，上）</t>
    </r>
    <r>
      <rPr>
        <sz val="9"/>
        <rFont val="Times New Roman"/>
        <family val="1"/>
      </rPr>
      <t>Advanced Mathematics (2)</t>
    </r>
  </si>
  <si>
    <r>
      <t xml:space="preserve"> </t>
    </r>
    <r>
      <rPr>
        <sz val="10"/>
        <rFont val="宋体"/>
        <family val="0"/>
      </rPr>
      <t>高等数学（二，下）</t>
    </r>
    <r>
      <rPr>
        <sz val="10"/>
        <rFont val="Times New Roman"/>
        <family val="1"/>
      </rPr>
      <t>Advanced Mathematics (2)</t>
    </r>
  </si>
  <si>
    <r>
      <t xml:space="preserve">大学物理 </t>
    </r>
    <r>
      <rPr>
        <sz val="10"/>
        <rFont val="宋体"/>
        <family val="0"/>
      </rPr>
      <t>College Physics</t>
    </r>
  </si>
  <si>
    <t>有机化学Organical chemistry</t>
  </si>
  <si>
    <t>物理实验        physical experiment</t>
  </si>
  <si>
    <t>体育（三）      Physical Education</t>
  </si>
  <si>
    <r>
      <t xml:space="preserve"> </t>
    </r>
    <r>
      <rPr>
        <sz val="10"/>
        <rFont val="宋体"/>
        <family val="0"/>
      </rPr>
      <t>分析化学</t>
    </r>
    <r>
      <rPr>
        <sz val="10"/>
        <rFont val="Times New Roman"/>
        <family val="1"/>
      </rPr>
      <t xml:space="preserve">Analytical Chemistry </t>
    </r>
  </si>
  <si>
    <r>
      <t xml:space="preserve"> </t>
    </r>
    <r>
      <rPr>
        <sz val="9"/>
        <rFont val="宋体"/>
        <family val="0"/>
      </rPr>
      <t>线性代数</t>
    </r>
    <r>
      <rPr>
        <sz val="9"/>
        <rFont val="Times New Roman"/>
        <family val="1"/>
      </rPr>
      <t xml:space="preserve"> Linear Algebra</t>
    </r>
  </si>
  <si>
    <r>
      <t xml:space="preserve">物理化学 </t>
    </r>
    <r>
      <rPr>
        <sz val="10"/>
        <rFont val="宋体"/>
        <family val="0"/>
      </rPr>
      <t>Physical Chemistry</t>
    </r>
  </si>
  <si>
    <t>体育（四）Physical Education</t>
  </si>
  <si>
    <t>化工原理课程设计Curricula design of principle of chemical engineering</t>
  </si>
  <si>
    <t>甘蔗制糖原理与技术实验experiment on Principle and Technology of sugar making</t>
  </si>
  <si>
    <t xml:space="preserve">机械设备设计基础Basic Mechanical Equipment Design </t>
  </si>
  <si>
    <t xml:space="preserve">机械设计基础Basic Mechanical Design </t>
  </si>
  <si>
    <t>化工原理（二）Chemical engineering principles（2）</t>
  </si>
  <si>
    <t xml:space="preserve">制糖工程专业英语Speciality English for Sugar Engineering </t>
  </si>
  <si>
    <t xml:space="preserve">专业英语Speciality English for Sugar Engineering </t>
  </si>
  <si>
    <t>创新理论与方法innovational of theory and methods</t>
  </si>
  <si>
    <t>化工原理（一）Chemical engineering principles（1）</t>
  </si>
  <si>
    <t>科技写作  Scientific and Technological Writing</t>
  </si>
  <si>
    <t>热工学  Thermal Engineering</t>
  </si>
  <si>
    <r>
      <t>毕业设计(论文)</t>
    </r>
    <r>
      <rPr>
        <sz val="10.5"/>
        <rFont val="宋体"/>
        <family val="0"/>
      </rPr>
      <t>Graduation Project(Paper)</t>
    </r>
  </si>
  <si>
    <t>糖厂设计基础专业课程设计Curricula design of basic of sugar mill design</t>
  </si>
  <si>
    <t>毕业设计Graduation Project</t>
  </si>
  <si>
    <t>糖业循环经济sugar industry circular economy</t>
  </si>
  <si>
    <t>固液提纯与分离 Solid-liquid Purification &amp; Separation</t>
  </si>
  <si>
    <r>
      <t>物理实验</t>
    </r>
    <r>
      <rPr>
        <sz val="10"/>
        <rFont val="Times New Roman"/>
        <family val="1"/>
      </rPr>
      <t xml:space="preserve">  physical experiment</t>
    </r>
  </si>
  <si>
    <t>人文艺术与社会科学类              Humanities and social sciences</t>
  </si>
  <si>
    <t>自然科学类                      Natural science</t>
  </si>
  <si>
    <r>
      <t>表</t>
    </r>
    <r>
      <rPr>
        <b/>
        <sz val="12"/>
        <rFont val="Times New Roman"/>
        <family val="1"/>
      </rPr>
      <t xml:space="preserve">1  </t>
    </r>
    <r>
      <rPr>
        <b/>
        <sz val="12"/>
        <rFont val="宋体"/>
        <family val="0"/>
      </rPr>
      <t>通识教育课程计划表</t>
    </r>
  </si>
  <si>
    <t>实验实践</t>
  </si>
  <si>
    <t>时段</t>
  </si>
  <si>
    <r>
      <t xml:space="preserve"> </t>
    </r>
    <r>
      <rPr>
        <sz val="9"/>
        <rFont val="宋体"/>
        <family val="0"/>
      </rPr>
      <t>通识必修课</t>
    </r>
  </si>
  <si>
    <t xml:space="preserve">大学生安全教育     Safety education </t>
  </si>
  <si>
    <t>马克思主义基本原理Introduction to the Basic Principle of Marxism</t>
  </si>
  <si>
    <t>中国近现代史纲要 Outline of Chinese Modern History</t>
  </si>
  <si>
    <t>毛泽东思想和中国特色社会主义理论体系概论Introduction to Mao Zedong Thought and the Theoretical System of Socialism with Chinese Characteristics</t>
  </si>
  <si>
    <t>思想道德修养与法律基础Ideological and Moral Cultivation and Basic Law</t>
  </si>
  <si>
    <t xml:space="preserve"> </t>
  </si>
  <si>
    <t>军事理论        Military Principle</t>
  </si>
  <si>
    <t>大学生就业与创业指导          Employment and entrepreneurship</t>
  </si>
  <si>
    <t>形势与政策      Situation &amp; Policy</t>
  </si>
  <si>
    <t>大学计算机基础   College Computer Basis</t>
  </si>
  <si>
    <t>大学英语（一）   College English(1)</t>
  </si>
  <si>
    <t>大学英语（二）   College English(2)</t>
  </si>
  <si>
    <t>大学英语（三）   College English(3)</t>
  </si>
  <si>
    <t>大学英语（四）   College English(4)</t>
  </si>
  <si>
    <t>体育（一）      Physical Education（1）</t>
  </si>
  <si>
    <t>体育（二）      Physical Education (2)</t>
  </si>
  <si>
    <t>体育（三）      Physical Education (3)</t>
  </si>
  <si>
    <t>体育（四）      Physical Education (4)</t>
  </si>
  <si>
    <t>小计（学分、学时）</t>
  </si>
  <si>
    <t>通识选修课</t>
  </si>
  <si>
    <t>跨学院选修课</t>
  </si>
  <si>
    <r>
      <t>科学与人文素质教育选修课应选学分</t>
    </r>
    <r>
      <rPr>
        <sz val="8"/>
        <rFont val="Times New Roman"/>
        <family val="1"/>
      </rPr>
      <t>(</t>
    </r>
    <r>
      <rPr>
        <sz val="8"/>
        <rFont val="宋体"/>
        <family val="0"/>
      </rPr>
      <t>注明类别</t>
    </r>
    <r>
      <rPr>
        <sz val="8"/>
        <rFont val="Times New Roman"/>
        <family val="1"/>
      </rPr>
      <t>)</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</si>
</sst>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0.000_ "/>
    <numFmt numFmtId="192" formatCode="0.00_ "/>
    <numFmt numFmtId="193" formatCode="0.0_ "/>
    <numFmt numFmtId="194" formatCode="0_ "/>
  </numFmts>
  <fonts count="44">
    <font>
      <sz val="12"/>
      <name val="宋体"/>
      <family val="0"/>
    </font>
    <font>
      <sz val="9"/>
      <name val="宋体"/>
      <family val="0"/>
    </font>
    <font>
      <sz val="10.5"/>
      <name val="Times New Roman"/>
      <family val="1"/>
    </font>
    <font>
      <sz val="12"/>
      <color indexed="8"/>
      <name val="黑体"/>
      <family val="0"/>
    </font>
    <font>
      <sz val="10.5"/>
      <color indexed="8"/>
      <name val="宋体"/>
      <family val="0"/>
    </font>
    <font>
      <sz val="10.5"/>
      <color indexed="8"/>
      <name val="Times New Roman"/>
      <family val="1"/>
    </font>
    <font>
      <sz val="9"/>
      <color indexed="8"/>
      <name val="宋体"/>
      <family val="0"/>
    </font>
    <font>
      <sz val="9"/>
      <color indexed="8"/>
      <name val="Times New Roman"/>
      <family val="1"/>
    </font>
    <font>
      <sz val="7.5"/>
      <color indexed="8"/>
      <name val="宋体"/>
      <family val="0"/>
    </font>
    <font>
      <sz val="7.5"/>
      <color indexed="8"/>
      <name val="Times New Roman"/>
      <family val="1"/>
    </font>
    <font>
      <b/>
      <sz val="16"/>
      <color indexed="8"/>
      <name val="宋体"/>
      <family val="0"/>
    </font>
    <font>
      <b/>
      <sz val="12"/>
      <color indexed="8"/>
      <name val="宋体"/>
      <family val="0"/>
    </font>
    <font>
      <b/>
      <sz val="12"/>
      <color indexed="8"/>
      <name val="Times New Roman"/>
      <family val="1"/>
    </font>
    <font>
      <sz val="12"/>
      <name val="Times New Roman"/>
      <family val="1"/>
    </font>
    <font>
      <sz val="8"/>
      <name val="宋体"/>
      <family val="0"/>
    </font>
    <font>
      <sz val="9"/>
      <name val="Times New Roman"/>
      <family val="1"/>
    </font>
    <font>
      <sz val="8"/>
      <name val="Times New Roman"/>
      <family val="1"/>
    </font>
    <font>
      <sz val="10.5"/>
      <name val="宋体"/>
      <family val="0"/>
    </font>
    <font>
      <b/>
      <sz val="14"/>
      <name val="仿宋_GB2312"/>
      <family val="3"/>
    </font>
    <font>
      <sz val="10"/>
      <name val="楷体_GB2312"/>
      <family val="3"/>
    </font>
    <font>
      <sz val="10.5"/>
      <color indexed="10"/>
      <name val="宋体"/>
      <family val="0"/>
    </font>
    <font>
      <sz val="12"/>
      <color indexed="10"/>
      <name val="宋体"/>
      <family val="0"/>
    </font>
    <font>
      <sz val="12"/>
      <name val="黑体"/>
      <family val="0"/>
    </font>
    <font>
      <sz val="11"/>
      <name val="宋体"/>
      <family val="0"/>
    </font>
    <font>
      <b/>
      <sz val="12"/>
      <name val="仿宋_GB2312"/>
      <family val="3"/>
    </font>
    <font>
      <sz val="14"/>
      <color indexed="10"/>
      <name val="仿宋_GB2312"/>
      <family val="3"/>
    </font>
    <font>
      <b/>
      <sz val="10.5"/>
      <name val="Times New Roman"/>
      <family val="1"/>
    </font>
    <font>
      <b/>
      <sz val="15"/>
      <name val="宋体"/>
      <family val="0"/>
    </font>
    <font>
      <b/>
      <sz val="10.5"/>
      <name val="宋体"/>
      <family val="0"/>
    </font>
    <font>
      <b/>
      <sz val="11"/>
      <name val="宋体"/>
      <family val="0"/>
    </font>
    <font>
      <b/>
      <sz val="11"/>
      <name val="Times New Roman"/>
      <family val="1"/>
    </font>
    <font>
      <b/>
      <sz val="10.5"/>
      <name val="黑体"/>
      <family val="0"/>
    </font>
    <font>
      <sz val="7.5"/>
      <name val="Times New Roman"/>
      <family val="1"/>
    </font>
    <font>
      <u val="single"/>
      <sz val="12"/>
      <color indexed="12"/>
      <name val="宋体"/>
      <family val="0"/>
    </font>
    <font>
      <u val="single"/>
      <sz val="12"/>
      <color indexed="36"/>
      <name val="宋体"/>
      <family val="0"/>
    </font>
    <font>
      <sz val="10"/>
      <name val="宋体"/>
      <family val="0"/>
    </font>
    <font>
      <sz val="10.5"/>
      <color indexed="10"/>
      <name val="Times New Roman"/>
      <family val="1"/>
    </font>
    <font>
      <sz val="10"/>
      <color indexed="8"/>
      <name val="宋体"/>
      <family val="0"/>
    </font>
    <font>
      <sz val="10"/>
      <color indexed="8"/>
      <name val="Times New Roman"/>
      <family val="1"/>
    </font>
    <font>
      <sz val="10"/>
      <name val="Times New Roman"/>
      <family val="1"/>
    </font>
    <font>
      <b/>
      <sz val="16"/>
      <name val="宋体"/>
      <family val="0"/>
    </font>
    <font>
      <b/>
      <sz val="12"/>
      <name val="宋体"/>
      <family val="0"/>
    </font>
    <font>
      <b/>
      <sz val="12"/>
      <name val="Times New Roman"/>
      <family val="1"/>
    </font>
    <font>
      <sz val="7.5"/>
      <name val="宋体"/>
      <family val="0"/>
    </font>
  </fonts>
  <fills count="2">
    <fill>
      <patternFill/>
    </fill>
    <fill>
      <patternFill patternType="gray125"/>
    </fill>
  </fills>
  <borders count="21">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cellStyleXfs>
  <cellXfs count="286">
    <xf numFmtId="0" fontId="0" fillId="0" borderId="0" xfId="0" applyAlignment="1">
      <alignment/>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wrapText="1"/>
    </xf>
    <xf numFmtId="0" fontId="2" fillId="0" borderId="6" xfId="0" applyFont="1" applyBorder="1" applyAlignment="1">
      <alignment horizontal="center" vertical="center" wrapText="1"/>
    </xf>
    <xf numFmtId="0" fontId="7" fillId="0" borderId="6" xfId="0" applyFont="1" applyBorder="1" applyAlignment="1">
      <alignment horizontal="center" vertical="center" wrapText="1"/>
    </xf>
    <xf numFmtId="0" fontId="0" fillId="0" borderId="0" xfId="0" applyAlignment="1">
      <alignment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0" fillId="0" borderId="9" xfId="0" applyBorder="1" applyAlignment="1">
      <alignment horizontal="center" vertical="center"/>
    </xf>
    <xf numFmtId="0" fontId="4"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6"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10" fontId="5" fillId="0" borderId="6" xfId="0" applyNumberFormat="1" applyFont="1" applyBorder="1" applyAlignment="1">
      <alignment horizontal="center" vertical="center" wrapText="1"/>
    </xf>
    <xf numFmtId="9" fontId="5" fillId="0" borderId="6"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wrapText="1"/>
    </xf>
    <xf numFmtId="0" fontId="17" fillId="0" borderId="0" xfId="0" applyFont="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9" xfId="0" applyFont="1" applyBorder="1" applyAlignment="1">
      <alignment horizontal="left" vertical="center" wrapText="1"/>
    </xf>
    <xf numFmtId="0" fontId="17"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21" fillId="0" borderId="0" xfId="0" applyFont="1" applyBorder="1" applyAlignment="1">
      <alignment horizontal="left"/>
    </xf>
    <xf numFmtId="0" fontId="22" fillId="0" borderId="0" xfId="0" applyFont="1" applyAlignment="1">
      <alignment horizontal="justify"/>
    </xf>
    <xf numFmtId="0" fontId="0" fillId="0" borderId="0" xfId="0" applyFont="1" applyAlignment="1">
      <alignment horizontal="center" wrapText="1"/>
    </xf>
    <xf numFmtId="0" fontId="1" fillId="0" borderId="9" xfId="0" applyFont="1" applyBorder="1" applyAlignment="1">
      <alignment horizontal="left" wrapText="1"/>
    </xf>
    <xf numFmtId="0" fontId="15" fillId="0" borderId="9" xfId="0" applyFont="1" applyBorder="1" applyAlignment="1">
      <alignment horizontal="center" wrapText="1"/>
    </xf>
    <xf numFmtId="0" fontId="1" fillId="0" borderId="9" xfId="0" applyFont="1" applyBorder="1" applyAlignment="1">
      <alignment horizontal="center" wrapText="1"/>
    </xf>
    <xf numFmtId="0" fontId="0"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xf>
    <xf numFmtId="0" fontId="2" fillId="0" borderId="0" xfId="0" applyFont="1" applyAlignment="1">
      <alignment horizontal="justify"/>
    </xf>
    <xf numFmtId="0" fontId="29" fillId="0" borderId="9" xfId="0" applyFont="1" applyBorder="1" applyAlignment="1">
      <alignment horizontal="center" vertical="center" wrapText="1"/>
    </xf>
    <xf numFmtId="0" fontId="17" fillId="0" borderId="9" xfId="0" applyFont="1" applyBorder="1" applyAlignment="1">
      <alignment horizontal="justify" vertical="top" wrapText="1"/>
    </xf>
    <xf numFmtId="0" fontId="2" fillId="0" borderId="9" xfId="0" applyFont="1" applyBorder="1" applyAlignment="1">
      <alignment horizontal="center" vertical="top" wrapText="1"/>
    </xf>
    <xf numFmtId="0" fontId="17" fillId="0" borderId="9" xfId="0" applyFont="1" applyBorder="1" applyAlignment="1">
      <alignment horizontal="center" vertical="top" wrapText="1"/>
    </xf>
    <xf numFmtId="0" fontId="0" fillId="0" borderId="9" xfId="0" applyBorder="1" applyAlignment="1">
      <alignment horizontal="center" vertical="center" wrapText="1"/>
    </xf>
    <xf numFmtId="0" fontId="15" fillId="0" borderId="11" xfId="0" applyFont="1" applyBorder="1" applyAlignment="1">
      <alignment horizontal="center" wrapText="1"/>
    </xf>
    <xf numFmtId="0" fontId="17" fillId="0" borderId="11" xfId="0" applyFont="1" applyBorder="1" applyAlignment="1">
      <alignment horizontal="center" wrapText="1"/>
    </xf>
    <xf numFmtId="0" fontId="1" fillId="0" borderId="11" xfId="0" applyFont="1" applyBorder="1" applyAlignment="1">
      <alignment horizontal="justify" wrapText="1"/>
    </xf>
    <xf numFmtId="0" fontId="15" fillId="0" borderId="12" xfId="0" applyFont="1" applyBorder="1" applyAlignment="1">
      <alignment horizontal="center" wrapText="1"/>
    </xf>
    <xf numFmtId="0" fontId="35" fillId="0" borderId="9" xfId="0" applyFont="1" applyBorder="1" applyAlignment="1">
      <alignment horizontal="center" vertical="center" wrapText="1"/>
    </xf>
    <xf numFmtId="194" fontId="0" fillId="0" borderId="9" xfId="0" applyNumberFormat="1" applyBorder="1" applyAlignment="1">
      <alignment horizontal="center" vertical="center"/>
    </xf>
    <xf numFmtId="0" fontId="1" fillId="0" borderId="11" xfId="0" applyFont="1" applyFill="1" applyBorder="1" applyAlignment="1">
      <alignment horizontal="justify" wrapText="1"/>
    </xf>
    <xf numFmtId="49" fontId="15" fillId="0" borderId="11" xfId="0" applyNumberFormat="1" applyFont="1" applyBorder="1" applyAlignment="1">
      <alignment horizontal="center" wrapText="1"/>
    </xf>
    <xf numFmtId="194" fontId="15" fillId="0" borderId="11" xfId="0" applyNumberFormat="1" applyFont="1" applyBorder="1" applyAlignment="1">
      <alignment horizontal="center" wrapText="1"/>
    </xf>
    <xf numFmtId="194" fontId="2" fillId="0" borderId="10" xfId="0" applyNumberFormat="1" applyFont="1" applyBorder="1" applyAlignment="1">
      <alignment horizontal="center" vertical="center" wrapText="1"/>
    </xf>
    <xf numFmtId="194" fontId="6" fillId="0" borderId="9" xfId="0" applyNumberFormat="1" applyFont="1" applyBorder="1" applyAlignment="1">
      <alignment horizontal="center" vertical="center" wrapText="1"/>
    </xf>
    <xf numFmtId="0" fontId="1" fillId="0" borderId="0" xfId="0" applyFont="1" applyBorder="1" applyAlignment="1">
      <alignment horizontal="justify" wrapText="1"/>
    </xf>
    <xf numFmtId="0" fontId="15" fillId="0" borderId="0" xfId="0" applyFont="1" applyBorder="1" applyAlignment="1">
      <alignment horizontal="center" wrapText="1"/>
    </xf>
    <xf numFmtId="0" fontId="6" fillId="0" borderId="0" xfId="0" applyFont="1" applyBorder="1" applyAlignment="1">
      <alignment horizontal="justify" wrapText="1"/>
    </xf>
    <xf numFmtId="0" fontId="7" fillId="0" borderId="0" xfId="0" applyFont="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justify" wrapText="1"/>
    </xf>
    <xf numFmtId="0" fontId="7" fillId="0" borderId="0" xfId="0" applyFont="1" applyFill="1" applyBorder="1" applyAlignment="1">
      <alignment horizontal="center" wrapText="1"/>
    </xf>
    <xf numFmtId="0" fontId="1" fillId="0" borderId="0" xfId="0" applyFont="1" applyFill="1" applyBorder="1" applyAlignment="1">
      <alignment horizontal="left" wrapText="1"/>
    </xf>
    <xf numFmtId="0" fontId="6" fillId="0" borderId="0" xfId="0" applyFont="1" applyFill="1" applyBorder="1" applyAlignment="1">
      <alignment horizontal="left" wrapText="1"/>
    </xf>
    <xf numFmtId="0" fontId="1" fillId="0" borderId="0" xfId="0" applyFont="1" applyFill="1" applyBorder="1" applyAlignment="1">
      <alignment horizontal="justify" wrapText="1"/>
    </xf>
    <xf numFmtId="0" fontId="20" fillId="0" borderId="9" xfId="0" applyFont="1" applyBorder="1" applyAlignment="1">
      <alignment horizontal="justify" vertical="top" wrapText="1"/>
    </xf>
    <xf numFmtId="0" fontId="1" fillId="0" borderId="13" xfId="0" applyFont="1" applyFill="1" applyBorder="1" applyAlignment="1">
      <alignment horizontal="justify" wrapText="1"/>
    </xf>
    <xf numFmtId="0" fontId="23" fillId="0" borderId="9" xfId="0" applyFont="1" applyBorder="1" applyAlignment="1">
      <alignment horizontal="left" vertical="center" wrapText="1"/>
    </xf>
    <xf numFmtId="0" fontId="2" fillId="0" borderId="5" xfId="0" applyFont="1" applyBorder="1" applyAlignment="1">
      <alignment horizontal="center" vertical="center" wrapText="1"/>
    </xf>
    <xf numFmtId="0" fontId="15" fillId="0" borderId="13" xfId="0" applyFont="1" applyBorder="1" applyAlignment="1">
      <alignment horizontal="center" wrapText="1"/>
    </xf>
    <xf numFmtId="193" fontId="0" fillId="0" borderId="9" xfId="0" applyNumberFormat="1" applyBorder="1" applyAlignment="1">
      <alignment horizontal="center" vertical="center"/>
    </xf>
    <xf numFmtId="0" fontId="1" fillId="0" borderId="9" xfId="0" applyFont="1" applyBorder="1" applyAlignment="1">
      <alignment horizontal="left" vertical="center" wrapText="1"/>
    </xf>
    <xf numFmtId="0" fontId="15" fillId="0" borderId="9" xfId="0" applyFont="1" applyFill="1" applyBorder="1" applyAlignment="1">
      <alignment horizontal="justify" wrapText="1"/>
    </xf>
    <xf numFmtId="0" fontId="1" fillId="0" borderId="9" xfId="0" applyFont="1" applyFill="1" applyBorder="1" applyAlignment="1">
      <alignment horizontal="justify" wrapText="1"/>
    </xf>
    <xf numFmtId="0" fontId="1" fillId="0" borderId="9" xfId="0" applyFont="1" applyFill="1" applyBorder="1" applyAlignment="1">
      <alignment horizontal="left" wrapText="1"/>
    </xf>
    <xf numFmtId="0" fontId="1" fillId="0" borderId="6" xfId="0" applyFont="1" applyBorder="1" applyAlignment="1">
      <alignment vertical="center" wrapText="1"/>
    </xf>
    <xf numFmtId="0" fontId="15" fillId="0" borderId="9" xfId="0" applyFont="1" applyFill="1" applyBorder="1" applyAlignment="1">
      <alignment horizontal="left" wrapText="1"/>
    </xf>
    <xf numFmtId="0" fontId="2" fillId="0" borderId="6" xfId="0" applyFont="1" applyFill="1" applyBorder="1" applyAlignment="1">
      <alignment horizontal="center" vertical="center" wrapText="1"/>
    </xf>
    <xf numFmtId="0" fontId="17" fillId="0" borderId="11" xfId="0" applyFont="1" applyFill="1" applyBorder="1" applyAlignment="1">
      <alignment horizontal="center" wrapText="1"/>
    </xf>
    <xf numFmtId="0" fontId="14" fillId="0" borderId="0" xfId="0" applyFont="1" applyFill="1" applyAlignment="1">
      <alignment horizontal="center" vertical="center"/>
    </xf>
    <xf numFmtId="0" fontId="15" fillId="0" borderId="14"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 fillId="0" borderId="1"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0" fillId="0" borderId="0" xfId="0" applyFont="1" applyFill="1" applyAlignment="1">
      <alignment horizontal="center" vertical="center"/>
    </xf>
    <xf numFmtId="0" fontId="15" fillId="0" borderId="2"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Alignment="1">
      <alignment horizontal="center" vertical="center"/>
    </xf>
    <xf numFmtId="0" fontId="1" fillId="0" borderId="9" xfId="0" applyFont="1" applyFill="1" applyBorder="1" applyAlignment="1">
      <alignment vertical="center" wrapText="1"/>
    </xf>
    <xf numFmtId="0" fontId="0" fillId="0" borderId="0" xfId="0" applyFont="1" applyFill="1" applyAlignment="1">
      <alignment vertical="center"/>
    </xf>
    <xf numFmtId="0" fontId="1" fillId="0" borderId="11" xfId="0" applyFont="1" applyFill="1" applyBorder="1" applyAlignment="1">
      <alignment wrapText="1"/>
    </xf>
    <xf numFmtId="0" fontId="17" fillId="0" borderId="9" xfId="0" applyFont="1" applyFill="1" applyBorder="1" applyAlignment="1">
      <alignment horizontal="left" wrapText="1"/>
    </xf>
    <xf numFmtId="0" fontId="0"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1" fillId="0" borderId="0" xfId="0" applyFont="1" applyFill="1" applyBorder="1" applyAlignment="1">
      <alignment horizontal="left"/>
    </xf>
    <xf numFmtId="0" fontId="0" fillId="0" borderId="0" xfId="0" applyFill="1" applyAlignment="1">
      <alignment/>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0" fillId="0" borderId="0" xfId="0" applyFill="1" applyAlignment="1">
      <alignment horizontal="center" vertical="center" wrapText="1"/>
    </xf>
    <xf numFmtId="0" fontId="17"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7" fillId="0" borderId="9" xfId="0" applyFont="1" applyFill="1" applyBorder="1" applyAlignment="1">
      <alignment vertical="center" wrapText="1"/>
    </xf>
    <xf numFmtId="0" fontId="23" fillId="0" borderId="9" xfId="0" applyFont="1" applyFill="1" applyBorder="1" applyAlignment="1">
      <alignment horizontal="center" vertical="center" wrapText="1"/>
    </xf>
    <xf numFmtId="0" fontId="39" fillId="0" borderId="9" xfId="0" applyFont="1" applyFill="1" applyBorder="1" applyAlignment="1">
      <alignment horizontal="justify" wrapText="1"/>
    </xf>
    <xf numFmtId="0" fontId="35" fillId="0" borderId="9" xfId="0" applyFont="1" applyFill="1" applyBorder="1" applyAlignment="1">
      <alignment horizontal="justify" wrapText="1"/>
    </xf>
    <xf numFmtId="0" fontId="35" fillId="0" borderId="9" xfId="0" applyFont="1" applyFill="1" applyBorder="1" applyAlignment="1">
      <alignment vertical="center" wrapText="1"/>
    </xf>
    <xf numFmtId="0" fontId="0" fillId="0" borderId="9" xfId="0" applyBorder="1" applyAlignment="1">
      <alignment/>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5"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3" xfId="0" applyFont="1" applyFill="1" applyBorder="1" applyAlignment="1">
      <alignment horizontal="center" vertical="center" wrapText="1"/>
    </xf>
    <xf numFmtId="0" fontId="1" fillId="0" borderId="9"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 fillId="0" borderId="17" xfId="0" applyFont="1" applyBorder="1" applyAlignment="1">
      <alignment horizontal="center" vertical="center"/>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1" fillId="0" borderId="1" xfId="0" applyFont="1" applyBorder="1" applyAlignment="1">
      <alignment horizontal="center" vertical="center" wrapText="1"/>
    </xf>
    <xf numFmtId="0" fontId="43" fillId="0" borderId="4" xfId="0" applyFont="1" applyBorder="1" applyAlignment="1">
      <alignment horizontal="center" vertical="center" wrapText="1"/>
    </xf>
    <xf numFmtId="0" fontId="0" fillId="0" borderId="0" xfId="0" applyFont="1" applyAlignment="1">
      <alignment horizontal="center" vertical="center"/>
    </xf>
    <xf numFmtId="0" fontId="1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3" fillId="0" borderId="5" xfId="0" applyFont="1" applyBorder="1" applyAlignment="1">
      <alignment horizontal="center" vertical="center" wrapText="1"/>
    </xf>
    <xf numFmtId="0" fontId="14"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43" fillId="0" borderId="9" xfId="0" applyFont="1" applyBorder="1" applyAlignment="1">
      <alignment horizontal="center" vertical="center" wrapText="1"/>
    </xf>
    <xf numFmtId="0" fontId="0" fillId="0" borderId="9"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wrapText="1"/>
    </xf>
    <xf numFmtId="0" fontId="15" fillId="0" borderId="6" xfId="0" applyFont="1" applyBorder="1" applyAlignment="1">
      <alignment vertical="center" wrapText="1"/>
    </xf>
    <xf numFmtId="0" fontId="0" fillId="0" borderId="0" xfId="0" applyFont="1" applyAlignment="1">
      <alignment vertical="center"/>
    </xf>
    <xf numFmtId="0" fontId="17" fillId="0" borderId="9" xfId="0" applyFont="1" applyBorder="1" applyAlignment="1">
      <alignment horizontal="center" wrapText="1"/>
    </xf>
    <xf numFmtId="0" fontId="2" fillId="0" borderId="9" xfId="0" applyFont="1" applyBorder="1" applyAlignment="1">
      <alignment horizontal="center" wrapText="1"/>
    </xf>
    <xf numFmtId="0" fontId="6"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5" fillId="0" borderId="9" xfId="0" applyFont="1" applyFill="1" applyBorder="1" applyAlignment="1">
      <alignment horizontal="center" wrapText="1"/>
    </xf>
    <xf numFmtId="0" fontId="17" fillId="0" borderId="9" xfId="0" applyFont="1" applyFill="1" applyBorder="1" applyAlignment="1">
      <alignment horizontal="center" wrapText="1"/>
    </xf>
    <xf numFmtId="0" fontId="32" fillId="0" borderId="9" xfId="0" applyFont="1" applyBorder="1" applyAlignment="1">
      <alignment horizontal="center" wrapText="1"/>
    </xf>
    <xf numFmtId="0" fontId="15" fillId="0" borderId="9" xfId="0" applyFont="1" applyBorder="1" applyAlignment="1">
      <alignment horizontal="center" vertical="top" wrapText="1"/>
    </xf>
    <xf numFmtId="0" fontId="43" fillId="0" borderId="10"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14" fillId="0" borderId="1" xfId="0" applyFont="1" applyFill="1" applyBorder="1" applyAlignment="1">
      <alignment horizontal="center" vertical="center" wrapText="1"/>
    </xf>
    <xf numFmtId="0" fontId="37" fillId="0" borderId="9" xfId="0" applyFont="1" applyBorder="1" applyAlignment="1">
      <alignment vertical="center" wrapText="1"/>
    </xf>
    <xf numFmtId="0" fontId="38" fillId="0" borderId="9" xfId="0" applyFont="1" applyBorder="1" applyAlignment="1">
      <alignment horizontal="center" vertical="center" wrapText="1"/>
    </xf>
    <xf numFmtId="0" fontId="39" fillId="0" borderId="9" xfId="0" applyFont="1" applyBorder="1" applyAlignment="1">
      <alignment horizontal="center" vertical="center" wrapText="1"/>
    </xf>
    <xf numFmtId="0" fontId="2" fillId="0" borderId="14" xfId="0" applyFont="1" applyFill="1" applyBorder="1" applyAlignment="1">
      <alignment horizontal="center" vertical="center" wrapText="1"/>
    </xf>
    <xf numFmtId="0" fontId="1" fillId="0" borderId="18" xfId="0" applyFont="1" applyFill="1" applyBorder="1" applyAlignment="1">
      <alignment horizontal="justify"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 fillId="0" borderId="9" xfId="0" applyFont="1" applyFill="1" applyBorder="1" applyAlignment="1">
      <alignment wrapText="1"/>
    </xf>
    <xf numFmtId="0" fontId="2" fillId="0" borderId="9" xfId="0" applyFont="1" applyFill="1" applyBorder="1" applyAlignment="1">
      <alignment horizontal="center" wrapText="1"/>
    </xf>
    <xf numFmtId="0" fontId="35" fillId="0" borderId="9" xfId="0" applyFont="1" applyFill="1" applyBorder="1" applyAlignment="1">
      <alignment horizontal="center" wrapText="1"/>
    </xf>
    <xf numFmtId="0" fontId="0" fillId="0" borderId="9" xfId="0" applyFont="1" applyFill="1" applyBorder="1" applyAlignment="1">
      <alignment horizontal="center"/>
    </xf>
    <xf numFmtId="0" fontId="17" fillId="0" borderId="9" xfId="0" applyFont="1" applyFill="1" applyBorder="1" applyAlignment="1">
      <alignment horizontal="justify" wrapText="1"/>
    </xf>
    <xf numFmtId="0" fontId="0" fillId="0" borderId="9" xfId="0" applyFont="1" applyFill="1" applyBorder="1" applyAlignment="1">
      <alignment horizontal="center" wrapText="1"/>
    </xf>
    <xf numFmtId="0" fontId="15" fillId="0" borderId="9" xfId="0" applyFont="1" applyFill="1" applyBorder="1" applyAlignment="1">
      <alignment horizontal="center"/>
    </xf>
    <xf numFmtId="0" fontId="2" fillId="0" borderId="9" xfId="0" applyFont="1" applyFill="1" applyBorder="1" applyAlignment="1">
      <alignment horizontal="justify" wrapText="1"/>
    </xf>
    <xf numFmtId="0" fontId="13" fillId="0" borderId="9" xfId="0" applyFont="1" applyFill="1" applyBorder="1" applyAlignment="1">
      <alignment horizontal="center"/>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24" fillId="0" borderId="0" xfId="0" applyFont="1" applyAlignment="1">
      <alignment horizontal="left" vertical="center"/>
    </xf>
    <xf numFmtId="0" fontId="0" fillId="0" borderId="16" xfId="0" applyBorder="1" applyAlignment="1">
      <alignment horizontal="left" vertical="center" wrapText="1"/>
    </xf>
    <xf numFmtId="0" fontId="0" fillId="0" borderId="0" xfId="0" applyBorder="1" applyAlignment="1">
      <alignment horizontal="left" vertical="center" wrapText="1"/>
    </xf>
    <xf numFmtId="0" fontId="3" fillId="0" borderId="14" xfId="0" applyFont="1" applyBorder="1" applyAlignment="1">
      <alignment horizontal="lef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9" fillId="0" borderId="14" xfId="0" applyFont="1" applyBorder="1" applyAlignment="1">
      <alignment horizontal="left"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3" fillId="0" borderId="1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11" fillId="0" borderId="14" xfId="0" applyFont="1" applyBorder="1" applyAlignment="1">
      <alignment horizontal="center" vertical="center"/>
    </xf>
    <xf numFmtId="0" fontId="40"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43" fillId="0" borderId="17"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1" fillId="0" borderId="14" xfId="0" applyFont="1" applyFill="1" applyBorder="1" applyAlignment="1">
      <alignment horizontal="left" vertical="center"/>
    </xf>
    <xf numFmtId="0" fontId="43" fillId="0" borderId="7"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0" xfId="0" applyFont="1" applyBorder="1" applyAlignment="1">
      <alignment horizontal="left" vertical="center" wrapText="1"/>
    </xf>
    <xf numFmtId="0" fontId="10"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0" fontId="17" fillId="0" borderId="18" xfId="0" applyFont="1" applyBorder="1" applyAlignment="1">
      <alignment horizontal="center" wrapText="1"/>
    </xf>
    <xf numFmtId="0" fontId="0" fillId="0" borderId="0" xfId="0" applyFont="1" applyAlignment="1">
      <alignment horizontal="center" vertical="center" wrapText="1"/>
    </xf>
    <xf numFmtId="0" fontId="17" fillId="0" borderId="14" xfId="0" applyFont="1" applyBorder="1" applyAlignment="1">
      <alignment horizontal="left" vertical="center" wrapText="1"/>
    </xf>
    <xf numFmtId="0" fontId="35" fillId="0" borderId="19" xfId="0" applyFont="1" applyBorder="1" applyAlignment="1">
      <alignment horizontal="center" vertical="center" wrapText="1"/>
    </xf>
    <xf numFmtId="0" fontId="18" fillId="0" borderId="12" xfId="0" applyFont="1" applyBorder="1" applyAlignment="1">
      <alignment horizontal="center" vertical="center" wrapText="1"/>
    </xf>
    <xf numFmtId="0" fontId="25" fillId="0" borderId="0" xfId="0" applyFont="1" applyAlignment="1">
      <alignment horizontal="center"/>
    </xf>
    <xf numFmtId="0" fontId="17" fillId="0" borderId="9" xfId="0" applyFont="1" applyFill="1" applyBorder="1" applyAlignment="1">
      <alignment horizontal="center" vertical="center" wrapText="1"/>
    </xf>
    <xf numFmtId="0" fontId="17" fillId="0" borderId="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5" xfId="0" applyFont="1" applyBorder="1" applyAlignment="1">
      <alignment horizontal="left" vertical="center" wrapText="1"/>
    </xf>
    <xf numFmtId="0" fontId="23" fillId="0" borderId="10" xfId="0" applyFont="1" applyBorder="1" applyAlignment="1">
      <alignment horizontal="left" vertical="center" wrapText="1"/>
    </xf>
    <xf numFmtId="0" fontId="27" fillId="0" borderId="0" xfId="0" applyFont="1" applyAlignment="1">
      <alignment horizontal="center"/>
    </xf>
    <xf numFmtId="0" fontId="29" fillId="0" borderId="9" xfId="0" applyFont="1" applyBorder="1" applyAlignment="1">
      <alignment horizontal="center" vertical="center" wrapText="1"/>
    </xf>
    <xf numFmtId="0" fontId="2" fillId="0" borderId="0" xfId="0" applyFont="1" applyAlignment="1">
      <alignment horizontal="center"/>
    </xf>
    <xf numFmtId="0" fontId="28" fillId="0" borderId="0" xfId="0" applyFont="1" applyBorder="1" applyAlignment="1">
      <alignment horizontal="left"/>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17"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9" xfId="0" applyBorder="1" applyAlignment="1">
      <alignment horizontal="center" vertical="center" wrapText="1"/>
    </xf>
    <xf numFmtId="0" fontId="2" fillId="0" borderId="9" xfId="0" applyFont="1" applyBorder="1" applyAlignment="1">
      <alignment horizontal="center" vertical="center" wrapText="1"/>
    </xf>
    <xf numFmtId="0" fontId="0" fillId="0" borderId="17"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17"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7" fillId="0" borderId="14"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7"/>
  <sheetViews>
    <sheetView workbookViewId="0" topLeftCell="A1">
      <selection activeCell="J11" sqref="J11"/>
    </sheetView>
  </sheetViews>
  <sheetFormatPr defaultColWidth="9.00390625" defaultRowHeight="24.75" customHeight="1"/>
  <cols>
    <col min="1" max="1" width="15.375" style="5" customWidth="1"/>
    <col min="2" max="3" width="9.00390625" style="5" customWidth="1"/>
    <col min="4" max="4" width="9.50390625" style="5" bestFit="1" customWidth="1"/>
    <col min="5" max="5" width="15.75390625" style="5" customWidth="1"/>
    <col min="6" max="6" width="17.375" style="5" customWidth="1"/>
    <col min="7" max="16384" width="9.00390625" style="5" customWidth="1"/>
  </cols>
  <sheetData>
    <row r="1" spans="1:6" ht="24.75" customHeight="1">
      <c r="A1" s="197" t="s">
        <v>102</v>
      </c>
      <c r="B1" s="197"/>
      <c r="C1" s="197"/>
      <c r="D1" s="197"/>
      <c r="E1" s="197"/>
      <c r="F1" s="197"/>
    </row>
    <row r="2" spans="1:6" ht="24.75" customHeight="1">
      <c r="A2" s="200" t="s">
        <v>54</v>
      </c>
      <c r="B2" s="200"/>
      <c r="C2" s="200"/>
      <c r="D2" s="200"/>
      <c r="E2" s="200"/>
      <c r="F2" s="200"/>
    </row>
    <row r="3" spans="1:6" ht="24.75" customHeight="1">
      <c r="A3" s="27" t="s">
        <v>0</v>
      </c>
      <c r="B3" s="28"/>
      <c r="C3" s="29" t="s">
        <v>1</v>
      </c>
      <c r="D3" s="29" t="s">
        <v>2</v>
      </c>
      <c r="E3" s="29" t="s">
        <v>3</v>
      </c>
      <c r="F3" s="30" t="s">
        <v>4</v>
      </c>
    </row>
    <row r="4" spans="1:6" ht="24.75" customHeight="1">
      <c r="A4" s="201" t="s">
        <v>38</v>
      </c>
      <c r="B4" s="23" t="s">
        <v>5</v>
      </c>
      <c r="C4" s="26">
        <f>'表1'!G25</f>
        <v>765</v>
      </c>
      <c r="D4" s="26">
        <f>'表1'!D25</f>
        <v>42.5</v>
      </c>
      <c r="E4" s="31">
        <f>D4/D10</f>
        <v>0.2733118971061093</v>
      </c>
      <c r="F4" s="31">
        <f>D4/D14</f>
        <v>0.22251308900523561</v>
      </c>
    </row>
    <row r="5" spans="1:6" ht="24.75" customHeight="1">
      <c r="A5" s="202"/>
      <c r="B5" s="142" t="s">
        <v>6</v>
      </c>
      <c r="C5" s="90">
        <f>18*D5</f>
        <v>216</v>
      </c>
      <c r="D5" s="143">
        <v>12</v>
      </c>
      <c r="E5" s="144">
        <f>D5/D10</f>
        <v>0.07717041800643087</v>
      </c>
      <c r="F5" s="144">
        <f>D5/D14</f>
        <v>0.06282722513089005</v>
      </c>
    </row>
    <row r="6" spans="1:6" ht="24.75" customHeight="1">
      <c r="A6" s="201" t="s">
        <v>57</v>
      </c>
      <c r="B6" s="142" t="s">
        <v>5</v>
      </c>
      <c r="C6" s="143">
        <f>'表2'!G17</f>
        <v>752</v>
      </c>
      <c r="D6" s="143">
        <f>'表2'!D17</f>
        <v>41.5</v>
      </c>
      <c r="E6" s="144">
        <f>D6/D10</f>
        <v>0.26688102893890675</v>
      </c>
      <c r="F6" s="144">
        <f>D6/D14</f>
        <v>0.21727748691099477</v>
      </c>
    </row>
    <row r="7" spans="1:6" ht="24.75" customHeight="1">
      <c r="A7" s="202"/>
      <c r="B7" s="142" t="s">
        <v>6</v>
      </c>
      <c r="C7" s="143">
        <f>'表2'!G28</f>
        <v>396</v>
      </c>
      <c r="D7" s="143">
        <f>'表2'!D28</f>
        <v>22</v>
      </c>
      <c r="E7" s="144">
        <f>D7/D10</f>
        <v>0.1414790996784566</v>
      </c>
      <c r="F7" s="144">
        <f>D7/D14</f>
        <v>0.11518324607329843</v>
      </c>
    </row>
    <row r="8" spans="1:6" ht="24.75" customHeight="1">
      <c r="A8" s="201" t="s">
        <v>7</v>
      </c>
      <c r="B8" s="23" t="s">
        <v>5</v>
      </c>
      <c r="C8" s="26">
        <f>'表3'!G12</f>
        <v>246</v>
      </c>
      <c r="D8" s="26">
        <f>'表3'!D12</f>
        <v>13</v>
      </c>
      <c r="E8" s="31">
        <f>D8/D10</f>
        <v>0.08360128617363344</v>
      </c>
      <c r="F8" s="31">
        <f>D8/D14</f>
        <v>0.06806282722513089</v>
      </c>
    </row>
    <row r="9" spans="1:6" ht="24.75" customHeight="1">
      <c r="A9" s="202"/>
      <c r="B9" s="23" t="s">
        <v>6</v>
      </c>
      <c r="C9" s="26">
        <v>414</v>
      </c>
      <c r="D9" s="26">
        <f>'表3'!D36</f>
        <v>24.5</v>
      </c>
      <c r="E9" s="31">
        <f>D9/D10</f>
        <v>0.15755627009646303</v>
      </c>
      <c r="F9" s="31">
        <f>D9/D14</f>
        <v>0.12827225130890052</v>
      </c>
    </row>
    <row r="10" spans="1:6" ht="24.75" customHeight="1">
      <c r="A10" s="195" t="s">
        <v>8</v>
      </c>
      <c r="B10" s="196"/>
      <c r="C10" s="26">
        <f>SUM(C4:C9)</f>
        <v>2789</v>
      </c>
      <c r="D10" s="83">
        <f>SUM(D4:D9)</f>
        <v>155.5</v>
      </c>
      <c r="E10" s="32"/>
      <c r="F10" s="31">
        <f>D10/D14</f>
        <v>0.8141361256544503</v>
      </c>
    </row>
    <row r="11" spans="1:6" ht="24.75" customHeight="1">
      <c r="A11" s="195" t="s">
        <v>59</v>
      </c>
      <c r="B11" s="196"/>
      <c r="C11" s="26">
        <f>'表1'!I25+'表2'!I17+'表2'!I28+'表3'!I12+'表3'!I36</f>
        <v>327</v>
      </c>
      <c r="D11" s="62">
        <f>C11/18</f>
        <v>18.166666666666668</v>
      </c>
      <c r="E11" s="32"/>
      <c r="F11" s="31">
        <f>D11/D14</f>
        <v>0.09511343804537523</v>
      </c>
    </row>
    <row r="12" spans="1:6" ht="24.75" customHeight="1">
      <c r="A12" s="195" t="s">
        <v>9</v>
      </c>
      <c r="B12" s="196"/>
      <c r="C12" s="26">
        <f>'表1'!J25</f>
        <v>52</v>
      </c>
      <c r="D12" s="62"/>
      <c r="E12" s="10"/>
      <c r="F12" s="31"/>
    </row>
    <row r="13" spans="1:6" ht="24.75" customHeight="1">
      <c r="A13" s="195" t="s">
        <v>10</v>
      </c>
      <c r="B13" s="196"/>
      <c r="C13" s="26" t="s">
        <v>120</v>
      </c>
      <c r="D13" s="33">
        <v>35.5</v>
      </c>
      <c r="E13" s="10"/>
      <c r="F13" s="31">
        <f>D13/D14</f>
        <v>0.18586387434554974</v>
      </c>
    </row>
    <row r="14" spans="1:6" ht="24.75" customHeight="1">
      <c r="A14" s="195" t="s">
        <v>11</v>
      </c>
      <c r="B14" s="196"/>
      <c r="C14" s="22"/>
      <c r="D14" s="22">
        <v>191</v>
      </c>
      <c r="E14" s="10"/>
      <c r="F14" s="31">
        <f>D14/D14</f>
        <v>1</v>
      </c>
    </row>
    <row r="15" spans="1:8" ht="24.75" customHeight="1">
      <c r="A15" s="198" t="s">
        <v>58</v>
      </c>
      <c r="B15" s="198"/>
      <c r="C15" s="198"/>
      <c r="D15" s="198"/>
      <c r="E15" s="198"/>
      <c r="F15" s="198"/>
      <c r="H15" s="34"/>
    </row>
    <row r="16" spans="1:6" ht="24.75" customHeight="1">
      <c r="A16" s="199"/>
      <c r="B16" s="199"/>
      <c r="C16" s="199"/>
      <c r="D16" s="199"/>
      <c r="E16" s="199"/>
      <c r="F16" s="199"/>
    </row>
    <row r="17" spans="1:6" ht="24.75" customHeight="1">
      <c r="A17" s="199"/>
      <c r="B17" s="199"/>
      <c r="C17" s="199"/>
      <c r="D17" s="199"/>
      <c r="E17" s="199"/>
      <c r="F17" s="199"/>
    </row>
    <row r="27" ht="24.75" customHeight="1">
      <c r="E27" s="34"/>
    </row>
  </sheetData>
  <mergeCells count="11">
    <mergeCell ref="A8:A9"/>
    <mergeCell ref="A10:B10"/>
    <mergeCell ref="A11:B11"/>
    <mergeCell ref="A1:F1"/>
    <mergeCell ref="A15:F17"/>
    <mergeCell ref="A2:F2"/>
    <mergeCell ref="A12:B12"/>
    <mergeCell ref="A13:B13"/>
    <mergeCell ref="A14:B14"/>
    <mergeCell ref="A4:A5"/>
    <mergeCell ref="A6:A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30"/>
  <sheetViews>
    <sheetView workbookViewId="0" topLeftCell="A13">
      <selection activeCell="Y30" sqref="Y30"/>
    </sheetView>
  </sheetViews>
  <sheetFormatPr defaultColWidth="9.00390625" defaultRowHeight="14.25"/>
  <cols>
    <col min="1" max="1" width="3.375" style="48" customWidth="1"/>
    <col min="2" max="2" width="3.875" style="48" customWidth="1"/>
    <col min="3" max="3" width="18.25390625" style="164" customWidth="1"/>
    <col min="4" max="4" width="4.375" style="48" customWidth="1"/>
    <col min="5" max="5" width="3.50390625" style="48" customWidth="1"/>
    <col min="6" max="6" width="3.125" style="48" customWidth="1"/>
    <col min="7" max="8" width="4.50390625" style="48" customWidth="1"/>
    <col min="9" max="9" width="3.625" style="48" customWidth="1"/>
    <col min="10" max="10" width="3.50390625" style="48" customWidth="1"/>
    <col min="11" max="11" width="3.75390625" style="48" customWidth="1"/>
    <col min="12" max="12" width="3.625" style="48" customWidth="1"/>
    <col min="13" max="13" width="3.375" style="48" customWidth="1"/>
    <col min="14" max="14" width="3.75390625" style="48" customWidth="1"/>
    <col min="15" max="15" width="3.875" style="48" customWidth="1"/>
    <col min="16" max="16" width="3.375" style="48" customWidth="1"/>
    <col min="17" max="17" width="3.625" style="48" customWidth="1"/>
    <col min="18" max="18" width="3.50390625" style="48" customWidth="1"/>
    <col min="19" max="19" width="3.75390625" style="48" customWidth="1"/>
    <col min="20" max="16384" width="9.00390625" style="48" customWidth="1"/>
  </cols>
  <sheetData>
    <row r="1" spans="1:19" s="145" customFormat="1" ht="20.25">
      <c r="A1" s="211" t="s">
        <v>90</v>
      </c>
      <c r="B1" s="211"/>
      <c r="C1" s="211"/>
      <c r="D1" s="211"/>
      <c r="E1" s="211"/>
      <c r="F1" s="211"/>
      <c r="G1" s="211"/>
      <c r="H1" s="211"/>
      <c r="I1" s="211"/>
      <c r="J1" s="211"/>
      <c r="K1" s="211"/>
      <c r="L1" s="211"/>
      <c r="M1" s="211"/>
      <c r="N1" s="211"/>
      <c r="O1" s="211"/>
      <c r="P1" s="211"/>
      <c r="Q1" s="211"/>
      <c r="R1" s="211"/>
      <c r="S1" s="211"/>
    </row>
    <row r="2" spans="1:19" s="147" customFormat="1" ht="15.75">
      <c r="A2" s="212" t="s">
        <v>237</v>
      </c>
      <c r="B2" s="212"/>
      <c r="C2" s="212"/>
      <c r="D2" s="212"/>
      <c r="E2" s="146"/>
      <c r="F2" s="146"/>
      <c r="G2" s="146"/>
      <c r="H2" s="146"/>
      <c r="I2" s="146"/>
      <c r="J2" s="146"/>
      <c r="K2" s="146"/>
      <c r="L2" s="146"/>
      <c r="M2" s="146"/>
      <c r="N2" s="146"/>
      <c r="O2" s="146"/>
      <c r="P2" s="146"/>
      <c r="Q2" s="146"/>
      <c r="R2" s="146"/>
      <c r="S2" s="146"/>
    </row>
    <row r="3" spans="1:19" ht="33" customHeight="1">
      <c r="A3" s="203" t="s">
        <v>56</v>
      </c>
      <c r="B3" s="203"/>
      <c r="C3" s="203"/>
      <c r="D3" s="203"/>
      <c r="E3" s="203"/>
      <c r="F3" s="203"/>
      <c r="G3" s="203"/>
      <c r="H3" s="203"/>
      <c r="I3" s="203"/>
      <c r="J3" s="203"/>
      <c r="K3" s="203"/>
      <c r="L3" s="203"/>
      <c r="M3" s="203"/>
      <c r="N3" s="203"/>
      <c r="O3" s="203"/>
      <c r="P3" s="203"/>
      <c r="Q3" s="203"/>
      <c r="R3" s="203"/>
      <c r="S3" s="203"/>
    </row>
    <row r="4" spans="1:19" s="150" customFormat="1" ht="14.25">
      <c r="A4" s="148" t="s">
        <v>12</v>
      </c>
      <c r="B4" s="206" t="s">
        <v>14</v>
      </c>
      <c r="C4" s="206" t="s">
        <v>15</v>
      </c>
      <c r="D4" s="149" t="s">
        <v>16</v>
      </c>
      <c r="E4" s="208" t="s">
        <v>19</v>
      </c>
      <c r="F4" s="174"/>
      <c r="G4" s="208" t="s">
        <v>20</v>
      </c>
      <c r="H4" s="175"/>
      <c r="I4" s="175"/>
      <c r="J4" s="175"/>
      <c r="K4" s="174"/>
      <c r="L4" s="208" t="s">
        <v>145</v>
      </c>
      <c r="M4" s="175"/>
      <c r="N4" s="175"/>
      <c r="O4" s="175"/>
      <c r="P4" s="175"/>
      <c r="Q4" s="175"/>
      <c r="R4" s="175"/>
      <c r="S4" s="174"/>
    </row>
    <row r="5" spans="1:19" s="145" customFormat="1" ht="14.25">
      <c r="A5" s="151"/>
      <c r="B5" s="207"/>
      <c r="C5" s="207"/>
      <c r="D5" s="153" t="s">
        <v>17</v>
      </c>
      <c r="E5" s="153" t="s">
        <v>22</v>
      </c>
      <c r="F5" s="153" t="s">
        <v>22</v>
      </c>
      <c r="G5" s="153" t="s">
        <v>25</v>
      </c>
      <c r="H5" s="176" t="s">
        <v>27</v>
      </c>
      <c r="I5" s="178" t="s">
        <v>238</v>
      </c>
      <c r="J5" s="176" t="s">
        <v>28</v>
      </c>
      <c r="K5" s="176" t="s">
        <v>239</v>
      </c>
      <c r="L5" s="204">
        <v>1</v>
      </c>
      <c r="M5" s="204">
        <v>2</v>
      </c>
      <c r="N5" s="204">
        <v>3</v>
      </c>
      <c r="O5" s="204">
        <v>4</v>
      </c>
      <c r="P5" s="204">
        <v>5</v>
      </c>
      <c r="Q5" s="204">
        <v>6</v>
      </c>
      <c r="R5" s="204">
        <v>7</v>
      </c>
      <c r="S5" s="204">
        <v>8</v>
      </c>
    </row>
    <row r="6" spans="1:19" s="145" customFormat="1" ht="14.25">
      <c r="A6" s="152" t="s">
        <v>13</v>
      </c>
      <c r="B6" s="207"/>
      <c r="C6" s="207"/>
      <c r="D6" s="153" t="s">
        <v>18</v>
      </c>
      <c r="E6" s="153" t="s">
        <v>23</v>
      </c>
      <c r="F6" s="153" t="s">
        <v>24</v>
      </c>
      <c r="G6" s="153" t="s">
        <v>16</v>
      </c>
      <c r="H6" s="177"/>
      <c r="I6" s="154"/>
      <c r="J6" s="177"/>
      <c r="K6" s="177"/>
      <c r="L6" s="205"/>
      <c r="M6" s="205"/>
      <c r="N6" s="205"/>
      <c r="O6" s="205"/>
      <c r="P6" s="205"/>
      <c r="Q6" s="205"/>
      <c r="R6" s="205"/>
      <c r="S6" s="205"/>
    </row>
    <row r="7" spans="1:19" s="150" customFormat="1" ht="14.25">
      <c r="A7" s="155"/>
      <c r="B7" s="207"/>
      <c r="C7" s="207"/>
      <c r="D7" s="156"/>
      <c r="E7" s="156"/>
      <c r="F7" s="156"/>
      <c r="G7" s="153" t="s">
        <v>26</v>
      </c>
      <c r="H7" s="177"/>
      <c r="I7" s="134"/>
      <c r="J7" s="177"/>
      <c r="K7" s="177"/>
      <c r="L7" s="136" t="s">
        <v>149</v>
      </c>
      <c r="M7" s="137"/>
      <c r="N7" s="137"/>
      <c r="O7" s="137"/>
      <c r="P7" s="137"/>
      <c r="Q7" s="137"/>
      <c r="R7" s="137"/>
      <c r="S7" s="138"/>
    </row>
    <row r="8" spans="1:19" s="150" customFormat="1" ht="28.5" customHeight="1">
      <c r="A8" s="132" t="s">
        <v>240</v>
      </c>
      <c r="B8" s="157"/>
      <c r="C8" s="158" t="s">
        <v>241</v>
      </c>
      <c r="D8" s="46">
        <v>1.5</v>
      </c>
      <c r="E8" s="46"/>
      <c r="F8" s="46"/>
      <c r="G8" s="46">
        <f>D8*18</f>
        <v>27</v>
      </c>
      <c r="H8" s="159">
        <f>G8</f>
        <v>27</v>
      </c>
      <c r="I8" s="160"/>
      <c r="J8" s="159"/>
      <c r="K8" s="159"/>
      <c r="L8" s="159"/>
      <c r="M8" s="159"/>
      <c r="N8" s="159"/>
      <c r="O8" s="159"/>
      <c r="P8" s="159"/>
      <c r="Q8" s="159"/>
      <c r="R8" s="159"/>
      <c r="S8" s="159"/>
    </row>
    <row r="9" spans="1:19" ht="45" customHeight="1">
      <c r="A9" s="132"/>
      <c r="B9" s="18"/>
      <c r="C9" s="158" t="s">
        <v>242</v>
      </c>
      <c r="D9" s="24">
        <v>3</v>
      </c>
      <c r="E9" s="24"/>
      <c r="F9" s="24"/>
      <c r="G9" s="24">
        <v>54</v>
      </c>
      <c r="H9" s="24">
        <f>G9-I9</f>
        <v>45</v>
      </c>
      <c r="I9" s="24">
        <v>9</v>
      </c>
      <c r="J9" s="133"/>
      <c r="K9" s="24"/>
      <c r="L9" s="24"/>
      <c r="M9" s="24"/>
      <c r="N9" s="24"/>
      <c r="O9" s="24"/>
      <c r="P9" s="24"/>
      <c r="Q9" s="24"/>
      <c r="R9" s="24"/>
      <c r="S9" s="24"/>
    </row>
    <row r="10" spans="1:19" ht="39.75" customHeight="1">
      <c r="A10" s="132"/>
      <c r="B10" s="18"/>
      <c r="C10" s="158" t="s">
        <v>243</v>
      </c>
      <c r="D10" s="24">
        <v>2</v>
      </c>
      <c r="E10" s="24"/>
      <c r="F10" s="24"/>
      <c r="G10" s="24">
        <v>36</v>
      </c>
      <c r="H10" s="24">
        <f>G10-I10</f>
        <v>30</v>
      </c>
      <c r="I10" s="24">
        <v>6</v>
      </c>
      <c r="J10" s="209"/>
      <c r="K10" s="24"/>
      <c r="L10" s="24"/>
      <c r="M10" s="24"/>
      <c r="N10" s="24"/>
      <c r="O10" s="24"/>
      <c r="P10" s="24"/>
      <c r="Q10" s="24"/>
      <c r="R10" s="24"/>
      <c r="S10" s="24"/>
    </row>
    <row r="11" spans="1:19" ht="84.75" customHeight="1">
      <c r="A11" s="132"/>
      <c r="B11" s="18"/>
      <c r="C11" s="158" t="s">
        <v>244</v>
      </c>
      <c r="D11" s="24">
        <v>6</v>
      </c>
      <c r="E11" s="24"/>
      <c r="F11" s="24"/>
      <c r="G11" s="24">
        <v>108</v>
      </c>
      <c r="H11" s="24">
        <f>G11-I11</f>
        <v>66</v>
      </c>
      <c r="I11" s="24">
        <v>42</v>
      </c>
      <c r="J11" s="209"/>
      <c r="K11" s="24"/>
      <c r="L11" s="24"/>
      <c r="M11" s="24"/>
      <c r="N11" s="24"/>
      <c r="O11" s="24"/>
      <c r="P11" s="24"/>
      <c r="Q11" s="24"/>
      <c r="R11" s="24"/>
      <c r="S11" s="24"/>
    </row>
    <row r="12" spans="1:19" ht="45">
      <c r="A12" s="132"/>
      <c r="B12" s="18"/>
      <c r="C12" s="158" t="s">
        <v>245</v>
      </c>
      <c r="D12" s="24">
        <v>3</v>
      </c>
      <c r="E12" s="24"/>
      <c r="F12" s="24" t="s">
        <v>246</v>
      </c>
      <c r="G12" s="24">
        <v>54</v>
      </c>
      <c r="H12" s="24">
        <f>G12-I12</f>
        <v>45</v>
      </c>
      <c r="I12" s="24">
        <v>9</v>
      </c>
      <c r="J12" s="210"/>
      <c r="K12" s="24"/>
      <c r="L12" s="24"/>
      <c r="M12" s="24"/>
      <c r="N12" s="24"/>
      <c r="O12" s="24"/>
      <c r="P12" s="24"/>
      <c r="Q12" s="24"/>
      <c r="R12" s="24"/>
      <c r="S12" s="24"/>
    </row>
    <row r="13" spans="1:19" ht="29.25" customHeight="1">
      <c r="A13" s="132"/>
      <c r="B13" s="18"/>
      <c r="C13" s="158" t="s">
        <v>247</v>
      </c>
      <c r="D13" s="24">
        <v>2</v>
      </c>
      <c r="E13" s="24"/>
      <c r="F13" s="24"/>
      <c r="G13" s="24">
        <v>36</v>
      </c>
      <c r="H13" s="24"/>
      <c r="I13" s="24"/>
      <c r="J13" s="24">
        <v>36</v>
      </c>
      <c r="K13" s="24"/>
      <c r="L13" s="24"/>
      <c r="M13" s="24"/>
      <c r="N13" s="24"/>
      <c r="O13" s="24"/>
      <c r="P13" s="24"/>
      <c r="Q13" s="24"/>
      <c r="R13" s="24"/>
      <c r="S13" s="24"/>
    </row>
    <row r="14" spans="1:19" ht="35.25" customHeight="1">
      <c r="A14" s="132"/>
      <c r="B14" s="18"/>
      <c r="C14" s="84" t="s">
        <v>248</v>
      </c>
      <c r="D14" s="46">
        <v>2</v>
      </c>
      <c r="E14" s="47"/>
      <c r="F14" s="47"/>
      <c r="G14" s="46">
        <v>36</v>
      </c>
      <c r="H14" s="46">
        <v>36</v>
      </c>
      <c r="I14" s="47"/>
      <c r="J14" s="46">
        <v>16</v>
      </c>
      <c r="K14" s="24"/>
      <c r="L14" s="24"/>
      <c r="M14" s="24"/>
      <c r="N14" s="24"/>
      <c r="O14" s="24"/>
      <c r="P14" s="24"/>
      <c r="Q14" s="24"/>
      <c r="R14" s="24"/>
      <c r="S14" s="24"/>
    </row>
    <row r="15" spans="1:19" ht="27" customHeight="1">
      <c r="A15" s="132"/>
      <c r="B15" s="18"/>
      <c r="C15" s="45" t="s">
        <v>249</v>
      </c>
      <c r="D15" s="46">
        <v>2</v>
      </c>
      <c r="E15" s="47"/>
      <c r="F15" s="47">
        <v>4</v>
      </c>
      <c r="G15" s="46">
        <v>36</v>
      </c>
      <c r="H15" s="46">
        <v>36</v>
      </c>
      <c r="I15" s="47"/>
      <c r="J15" s="46"/>
      <c r="K15" s="24"/>
      <c r="L15" s="24">
        <v>2</v>
      </c>
      <c r="M15" s="24">
        <v>2</v>
      </c>
      <c r="N15" s="24">
        <v>2</v>
      </c>
      <c r="O15" s="24">
        <v>2</v>
      </c>
      <c r="P15" s="24"/>
      <c r="Q15" s="24"/>
      <c r="R15" s="24"/>
      <c r="S15" s="24"/>
    </row>
    <row r="16" spans="1:19" ht="25.5" customHeight="1">
      <c r="A16" s="132"/>
      <c r="B16" s="18"/>
      <c r="C16" s="158" t="s">
        <v>250</v>
      </c>
      <c r="D16" s="24">
        <v>3</v>
      </c>
      <c r="E16" s="24"/>
      <c r="F16" s="24"/>
      <c r="G16" s="24">
        <v>54</v>
      </c>
      <c r="H16" s="24">
        <v>36</v>
      </c>
      <c r="I16" s="161">
        <v>18</v>
      </c>
      <c r="J16" s="24"/>
      <c r="K16" s="24"/>
      <c r="L16" s="24"/>
      <c r="M16" s="24">
        <v>3</v>
      </c>
      <c r="N16" s="24"/>
      <c r="O16" s="24"/>
      <c r="P16" s="24"/>
      <c r="Q16" s="24"/>
      <c r="R16" s="24"/>
      <c r="S16" s="24"/>
    </row>
    <row r="17" spans="1:19" ht="23.25" customHeight="1">
      <c r="A17" s="132"/>
      <c r="B17" s="18"/>
      <c r="C17" s="158" t="s">
        <v>251</v>
      </c>
      <c r="D17" s="24">
        <v>4</v>
      </c>
      <c r="E17" s="24">
        <v>1</v>
      </c>
      <c r="F17" s="24"/>
      <c r="G17" s="24">
        <v>72</v>
      </c>
      <c r="H17" s="24">
        <v>72</v>
      </c>
      <c r="I17" s="24"/>
      <c r="J17" s="24"/>
      <c r="K17" s="24"/>
      <c r="L17" s="24">
        <v>5</v>
      </c>
      <c r="M17" s="24"/>
      <c r="N17" s="24"/>
      <c r="O17" s="24"/>
      <c r="P17" s="24"/>
      <c r="Q17" s="24"/>
      <c r="R17" s="24"/>
      <c r="S17" s="24"/>
    </row>
    <row r="18" spans="1:19" ht="22.5">
      <c r="A18" s="132"/>
      <c r="B18" s="18"/>
      <c r="C18" s="158" t="s">
        <v>252</v>
      </c>
      <c r="D18" s="24">
        <v>4</v>
      </c>
      <c r="E18" s="24">
        <v>2</v>
      </c>
      <c r="F18" s="24"/>
      <c r="G18" s="24">
        <v>72</v>
      </c>
      <c r="H18" s="24">
        <v>72</v>
      </c>
      <c r="I18" s="24"/>
      <c r="J18" s="24"/>
      <c r="K18" s="24"/>
      <c r="L18" s="24"/>
      <c r="M18" s="24">
        <v>5</v>
      </c>
      <c r="N18" s="24"/>
      <c r="O18" s="24"/>
      <c r="P18" s="24"/>
      <c r="Q18" s="24"/>
      <c r="R18" s="24"/>
      <c r="S18" s="24"/>
    </row>
    <row r="19" spans="1:19" ht="22.5">
      <c r="A19" s="132"/>
      <c r="B19" s="18"/>
      <c r="C19" s="158" t="s">
        <v>253</v>
      </c>
      <c r="D19" s="24">
        <v>4</v>
      </c>
      <c r="E19" s="24">
        <v>3</v>
      </c>
      <c r="F19" s="24"/>
      <c r="G19" s="24">
        <v>72</v>
      </c>
      <c r="H19" s="24">
        <v>72</v>
      </c>
      <c r="I19" s="24"/>
      <c r="J19" s="24"/>
      <c r="K19" s="24"/>
      <c r="L19" s="24"/>
      <c r="M19" s="24"/>
      <c r="N19" s="24">
        <v>5</v>
      </c>
      <c r="O19" s="24"/>
      <c r="P19" s="24"/>
      <c r="Q19" s="24"/>
      <c r="R19" s="24"/>
      <c r="S19" s="24"/>
    </row>
    <row r="20" spans="1:19" ht="22.5">
      <c r="A20" s="132"/>
      <c r="B20" s="18"/>
      <c r="C20" s="158" t="s">
        <v>254</v>
      </c>
      <c r="D20" s="24">
        <v>2</v>
      </c>
      <c r="E20" s="24">
        <v>4</v>
      </c>
      <c r="F20" s="24"/>
      <c r="G20" s="24">
        <v>36</v>
      </c>
      <c r="H20" s="24">
        <v>36</v>
      </c>
      <c r="I20" s="24"/>
      <c r="J20" s="24"/>
      <c r="K20" s="24"/>
      <c r="L20" s="24"/>
      <c r="M20" s="24"/>
      <c r="N20" s="24"/>
      <c r="O20" s="24">
        <v>5</v>
      </c>
      <c r="P20" s="24"/>
      <c r="Q20" s="24"/>
      <c r="R20" s="24"/>
      <c r="S20" s="24"/>
    </row>
    <row r="21" spans="1:19" ht="22.5">
      <c r="A21" s="132"/>
      <c r="B21" s="18"/>
      <c r="C21" s="158" t="s">
        <v>255</v>
      </c>
      <c r="D21" s="24">
        <v>1</v>
      </c>
      <c r="E21" s="24"/>
      <c r="F21" s="24">
        <v>1</v>
      </c>
      <c r="G21" s="24">
        <v>18</v>
      </c>
      <c r="H21" s="24">
        <v>18</v>
      </c>
      <c r="I21" s="24"/>
      <c r="J21" s="24"/>
      <c r="K21" s="24"/>
      <c r="L21" s="24">
        <v>2</v>
      </c>
      <c r="M21" s="24"/>
      <c r="N21" s="24"/>
      <c r="O21" s="24"/>
      <c r="P21" s="24"/>
      <c r="Q21" s="24"/>
      <c r="R21" s="24"/>
      <c r="S21" s="24"/>
    </row>
    <row r="22" spans="1:19" ht="22.5">
      <c r="A22" s="132"/>
      <c r="B22" s="18"/>
      <c r="C22" s="158" t="s">
        <v>256</v>
      </c>
      <c r="D22" s="24">
        <v>1</v>
      </c>
      <c r="E22" s="24"/>
      <c r="F22" s="24">
        <v>2</v>
      </c>
      <c r="G22" s="24">
        <v>18</v>
      </c>
      <c r="H22" s="24">
        <v>18</v>
      </c>
      <c r="I22" s="24"/>
      <c r="J22" s="24"/>
      <c r="K22" s="24"/>
      <c r="L22" s="24" t="s">
        <v>246</v>
      </c>
      <c r="M22" s="24">
        <v>2</v>
      </c>
      <c r="N22" s="24" t="s">
        <v>246</v>
      </c>
      <c r="O22" s="24" t="s">
        <v>246</v>
      </c>
      <c r="P22" s="24"/>
      <c r="Q22" s="24"/>
      <c r="R22" s="24"/>
      <c r="S22" s="24"/>
    </row>
    <row r="23" spans="1:19" ht="22.5">
      <c r="A23" s="132"/>
      <c r="B23" s="18"/>
      <c r="C23" s="158" t="s">
        <v>257</v>
      </c>
      <c r="D23" s="24">
        <v>1</v>
      </c>
      <c r="E23" s="24"/>
      <c r="F23" s="24">
        <v>3</v>
      </c>
      <c r="G23" s="24">
        <v>18</v>
      </c>
      <c r="H23" s="24">
        <v>18</v>
      </c>
      <c r="I23" s="24"/>
      <c r="J23" s="24"/>
      <c r="K23" s="24"/>
      <c r="L23" s="24" t="s">
        <v>246</v>
      </c>
      <c r="M23" s="24" t="s">
        <v>246</v>
      </c>
      <c r="N23" s="24">
        <v>2</v>
      </c>
      <c r="O23" s="24" t="s">
        <v>246</v>
      </c>
      <c r="P23" s="24"/>
      <c r="Q23" s="24"/>
      <c r="R23" s="24"/>
      <c r="S23" s="24"/>
    </row>
    <row r="24" spans="1:19" ht="22.5">
      <c r="A24" s="132"/>
      <c r="B24" s="18"/>
      <c r="C24" s="158" t="s">
        <v>258</v>
      </c>
      <c r="D24" s="24">
        <v>1</v>
      </c>
      <c r="E24" s="24"/>
      <c r="F24" s="24">
        <v>4</v>
      </c>
      <c r="G24" s="24">
        <v>18</v>
      </c>
      <c r="H24" s="24">
        <v>18</v>
      </c>
      <c r="I24" s="94" t="s">
        <v>246</v>
      </c>
      <c r="J24" s="24" t="s">
        <v>246</v>
      </c>
      <c r="K24" s="24"/>
      <c r="L24" s="24" t="s">
        <v>246</v>
      </c>
      <c r="M24" s="24" t="s">
        <v>246</v>
      </c>
      <c r="N24" s="24" t="s">
        <v>246</v>
      </c>
      <c r="O24" s="24">
        <v>2</v>
      </c>
      <c r="P24" s="24"/>
      <c r="Q24" s="24"/>
      <c r="R24" s="24"/>
      <c r="S24" s="24"/>
    </row>
    <row r="25" spans="1:19" ht="14.25">
      <c r="A25" s="132"/>
      <c r="B25" s="18"/>
      <c r="C25" s="158" t="s">
        <v>259</v>
      </c>
      <c r="D25" s="24">
        <f>SUM(D8:D24)</f>
        <v>42.5</v>
      </c>
      <c r="E25" s="24"/>
      <c r="F25" s="24"/>
      <c r="G25" s="24">
        <f>SUM(G8:G24)</f>
        <v>765</v>
      </c>
      <c r="H25" s="94">
        <f>SUM(H8:H24)</f>
        <v>645</v>
      </c>
      <c r="I25" s="24">
        <f>SUM(I8:I24)</f>
        <v>84</v>
      </c>
      <c r="J25" s="24">
        <f>SUM(J8:J24)</f>
        <v>52</v>
      </c>
      <c r="K25" s="24"/>
      <c r="L25" s="24"/>
      <c r="M25" s="24"/>
      <c r="N25" s="24"/>
      <c r="O25" s="24"/>
      <c r="P25" s="24"/>
      <c r="Q25" s="24"/>
      <c r="R25" s="24"/>
      <c r="S25" s="24"/>
    </row>
    <row r="26" spans="1:19" ht="25.5" customHeight="1">
      <c r="A26" s="135" t="s">
        <v>260</v>
      </c>
      <c r="B26" s="10"/>
      <c r="C26" s="88" t="s">
        <v>261</v>
      </c>
      <c r="D26" s="19"/>
      <c r="E26" s="19"/>
      <c r="F26" s="19"/>
      <c r="G26" s="19"/>
      <c r="H26" s="19"/>
      <c r="I26" s="19"/>
      <c r="J26" s="19"/>
      <c r="K26" s="19"/>
      <c r="L26" s="19"/>
      <c r="M26" s="19"/>
      <c r="N26" s="19"/>
      <c r="O26" s="19"/>
      <c r="P26" s="19"/>
      <c r="Q26" s="162"/>
      <c r="R26" s="19"/>
      <c r="S26" s="162"/>
    </row>
    <row r="27" spans="1:19" ht="33.75" customHeight="1">
      <c r="A27" s="135"/>
      <c r="B27" s="139" t="s">
        <v>262</v>
      </c>
      <c r="C27" s="88" t="s">
        <v>235</v>
      </c>
      <c r="D27" s="24">
        <v>10</v>
      </c>
      <c r="E27" s="157"/>
      <c r="F27" s="157"/>
      <c r="G27" s="157"/>
      <c r="H27" s="157"/>
      <c r="I27" s="157"/>
      <c r="J27" s="157"/>
      <c r="K27" s="157"/>
      <c r="L27" s="157"/>
      <c r="M27" s="157"/>
      <c r="N27" s="157"/>
      <c r="O27" s="157"/>
      <c r="P27" s="157"/>
      <c r="Q27" s="157"/>
      <c r="R27" s="157"/>
      <c r="S27" s="157"/>
    </row>
    <row r="28" spans="1:19" ht="33.75" customHeight="1">
      <c r="A28" s="135"/>
      <c r="B28" s="140"/>
      <c r="C28" s="88" t="s">
        <v>236</v>
      </c>
      <c r="D28" s="19">
        <v>2</v>
      </c>
      <c r="E28" s="19"/>
      <c r="F28" s="19"/>
      <c r="G28" s="19" t="s">
        <v>246</v>
      </c>
      <c r="H28" s="19"/>
      <c r="I28" s="19"/>
      <c r="J28" s="19"/>
      <c r="K28" s="19"/>
      <c r="L28" s="19"/>
      <c r="M28" s="19"/>
      <c r="N28" s="19"/>
      <c r="O28" s="19"/>
      <c r="P28" s="19"/>
      <c r="Q28" s="19"/>
      <c r="R28" s="19"/>
      <c r="S28" s="19"/>
    </row>
    <row r="29" spans="1:19" ht="48.75" customHeight="1">
      <c r="A29" s="135"/>
      <c r="B29" s="140"/>
      <c r="C29" s="163" t="s">
        <v>246</v>
      </c>
      <c r="D29" s="19" t="s">
        <v>246</v>
      </c>
      <c r="E29" s="19"/>
      <c r="F29" s="19"/>
      <c r="G29" s="19" t="s">
        <v>246</v>
      </c>
      <c r="H29" s="19"/>
      <c r="I29" s="19"/>
      <c r="J29" s="19"/>
      <c r="K29" s="19"/>
      <c r="L29" s="19"/>
      <c r="M29" s="19"/>
      <c r="N29" s="19"/>
      <c r="O29" s="19"/>
      <c r="P29" s="19"/>
      <c r="Q29" s="19"/>
      <c r="R29" s="19"/>
      <c r="S29" s="19"/>
    </row>
    <row r="30" spans="1:19" ht="25.5" customHeight="1">
      <c r="A30" s="135"/>
      <c r="B30" s="10"/>
      <c r="C30" s="158" t="s">
        <v>32</v>
      </c>
      <c r="D30" s="141">
        <v>12</v>
      </c>
      <c r="E30" s="130"/>
      <c r="F30" s="130"/>
      <c r="G30" s="130"/>
      <c r="H30" s="130"/>
      <c r="I30" s="130"/>
      <c r="J30" s="130"/>
      <c r="K30" s="130"/>
      <c r="L30" s="130"/>
      <c r="M30" s="130"/>
      <c r="N30" s="130"/>
      <c r="O30" s="130"/>
      <c r="P30" s="130"/>
      <c r="Q30" s="130"/>
      <c r="R30" s="130"/>
      <c r="S30" s="131"/>
    </row>
  </sheetData>
  <mergeCells count="26">
    <mergeCell ref="A1:S1"/>
    <mergeCell ref="A2:D2"/>
    <mergeCell ref="R5:R6"/>
    <mergeCell ref="S5:S6"/>
    <mergeCell ref="L4:S4"/>
    <mergeCell ref="H5:H7"/>
    <mergeCell ref="L5:L6"/>
    <mergeCell ref="M5:M6"/>
    <mergeCell ref="N5:N6"/>
    <mergeCell ref="O5:O6"/>
    <mergeCell ref="A26:A30"/>
    <mergeCell ref="L7:S7"/>
    <mergeCell ref="B27:B29"/>
    <mergeCell ref="D30:S30"/>
    <mergeCell ref="A8:A25"/>
    <mergeCell ref="J9:J12"/>
    <mergeCell ref="A3:S3"/>
    <mergeCell ref="P5:P6"/>
    <mergeCell ref="Q5:Q6"/>
    <mergeCell ref="B4:B7"/>
    <mergeCell ref="C4:C7"/>
    <mergeCell ref="E4:F4"/>
    <mergeCell ref="G4:K4"/>
    <mergeCell ref="J5:J7"/>
    <mergeCell ref="K5:K7"/>
    <mergeCell ref="I5:I7"/>
  </mergeCells>
  <printOptions/>
  <pageMargins left="0.5511811023622047"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8"/>
  <sheetViews>
    <sheetView workbookViewId="0" topLeftCell="A16">
      <selection activeCell="U9" sqref="U9"/>
    </sheetView>
  </sheetViews>
  <sheetFormatPr defaultColWidth="9.00390625" defaultRowHeight="14.25"/>
  <cols>
    <col min="1" max="1" width="2.875" style="5" customWidth="1"/>
    <col min="2" max="2" width="2.50390625" style="5" customWidth="1"/>
    <col min="3" max="3" width="14.50390625" style="12" customWidth="1"/>
    <col min="4" max="4" width="5.00390625" style="5" customWidth="1"/>
    <col min="5" max="5" width="3.75390625" style="5" customWidth="1"/>
    <col min="6" max="6" width="3.50390625" style="5" customWidth="1"/>
    <col min="7" max="7" width="4.125" style="5" customWidth="1"/>
    <col min="8" max="8" width="4.00390625" style="5" customWidth="1"/>
    <col min="9" max="9" width="3.375" style="5" customWidth="1"/>
    <col min="10" max="11" width="3.625" style="5" customWidth="1"/>
    <col min="12" max="13" width="3.75390625" style="5" customWidth="1"/>
    <col min="14" max="14" width="3.625" style="5" customWidth="1"/>
    <col min="15" max="15" width="4.00390625" style="5" customWidth="1"/>
    <col min="16" max="16" width="3.375" style="5" customWidth="1"/>
    <col min="17" max="17" width="3.50390625" style="5" customWidth="1"/>
    <col min="18" max="18" width="3.75390625" style="5" customWidth="1"/>
    <col min="19" max="19" width="3.875" style="5" customWidth="1"/>
    <col min="20" max="16384" width="9.00390625" style="5" customWidth="1"/>
  </cols>
  <sheetData>
    <row r="1" spans="1:19" ht="20.25">
      <c r="A1" s="219" t="s">
        <v>90</v>
      </c>
      <c r="B1" s="219"/>
      <c r="C1" s="219"/>
      <c r="D1" s="219"/>
      <c r="E1" s="219"/>
      <c r="F1" s="219"/>
      <c r="G1" s="219"/>
      <c r="H1" s="219"/>
      <c r="I1" s="219"/>
      <c r="J1" s="219"/>
      <c r="K1" s="219"/>
      <c r="L1" s="219"/>
      <c r="M1" s="219"/>
      <c r="N1" s="219"/>
      <c r="O1" s="219"/>
      <c r="P1" s="219"/>
      <c r="Q1" s="219"/>
      <c r="R1" s="219"/>
      <c r="S1" s="219"/>
    </row>
    <row r="2" spans="1:4" ht="15.75">
      <c r="A2" s="226" t="s">
        <v>34</v>
      </c>
      <c r="B2" s="226"/>
      <c r="C2" s="226"/>
      <c r="D2" s="226"/>
    </row>
    <row r="3" spans="1:19" ht="21" customHeight="1">
      <c r="A3" s="1" t="s">
        <v>12</v>
      </c>
      <c r="B3" s="220" t="s">
        <v>14</v>
      </c>
      <c r="C3" s="223" t="s">
        <v>15</v>
      </c>
      <c r="D3" s="6" t="s">
        <v>16</v>
      </c>
      <c r="E3" s="216" t="s">
        <v>19</v>
      </c>
      <c r="F3" s="218"/>
      <c r="G3" s="216" t="s">
        <v>20</v>
      </c>
      <c r="H3" s="217"/>
      <c r="I3" s="217"/>
      <c r="J3" s="217"/>
      <c r="K3" s="218"/>
      <c r="L3" s="216" t="s">
        <v>21</v>
      </c>
      <c r="M3" s="217"/>
      <c r="N3" s="217"/>
      <c r="O3" s="217"/>
      <c r="P3" s="217"/>
      <c r="Q3" s="217"/>
      <c r="R3" s="217"/>
      <c r="S3" s="218"/>
    </row>
    <row r="4" spans="1:19" ht="14.25">
      <c r="A4" s="2"/>
      <c r="B4" s="221"/>
      <c r="C4" s="224"/>
      <c r="D4" s="7" t="s">
        <v>17</v>
      </c>
      <c r="E4" s="7" t="s">
        <v>22</v>
      </c>
      <c r="F4" s="7" t="s">
        <v>22</v>
      </c>
      <c r="G4" s="7" t="s">
        <v>25</v>
      </c>
      <c r="H4" s="220" t="s">
        <v>27</v>
      </c>
      <c r="I4" s="7" t="s">
        <v>29</v>
      </c>
      <c r="J4" s="220" t="s">
        <v>28</v>
      </c>
      <c r="K4" s="220" t="s">
        <v>50</v>
      </c>
      <c r="L4" s="13">
        <v>1</v>
      </c>
      <c r="M4" s="13">
        <v>2</v>
      </c>
      <c r="N4" s="13">
        <v>3</v>
      </c>
      <c r="O4" s="13">
        <v>4</v>
      </c>
      <c r="P4" s="13">
        <v>5</v>
      </c>
      <c r="Q4" s="13">
        <v>6</v>
      </c>
      <c r="R4" s="14">
        <v>7</v>
      </c>
      <c r="S4" s="17">
        <v>8</v>
      </c>
    </row>
    <row r="5" spans="1:19" ht="14.25">
      <c r="A5" s="3" t="s">
        <v>13</v>
      </c>
      <c r="B5" s="221"/>
      <c r="C5" s="224"/>
      <c r="D5" s="7" t="s">
        <v>18</v>
      </c>
      <c r="E5" s="7" t="s">
        <v>23</v>
      </c>
      <c r="F5" s="7" t="s">
        <v>24</v>
      </c>
      <c r="G5" s="7" t="s">
        <v>16</v>
      </c>
      <c r="H5" s="221"/>
      <c r="I5" s="7" t="s">
        <v>30</v>
      </c>
      <c r="J5" s="221"/>
      <c r="K5" s="221"/>
      <c r="L5" s="15"/>
      <c r="M5" s="15"/>
      <c r="N5" s="15"/>
      <c r="O5" s="15"/>
      <c r="P5" s="15"/>
      <c r="Q5" s="15"/>
      <c r="R5" s="16"/>
      <c r="S5" s="17"/>
    </row>
    <row r="6" spans="1:19" ht="14.25" customHeight="1">
      <c r="A6" s="4"/>
      <c r="B6" s="222"/>
      <c r="C6" s="225"/>
      <c r="D6" s="8"/>
      <c r="E6" s="8"/>
      <c r="F6" s="8"/>
      <c r="G6" s="9" t="s">
        <v>26</v>
      </c>
      <c r="H6" s="222"/>
      <c r="I6" s="8"/>
      <c r="J6" s="222"/>
      <c r="K6" s="222"/>
      <c r="L6" s="216" t="s">
        <v>31</v>
      </c>
      <c r="M6" s="217"/>
      <c r="N6" s="217"/>
      <c r="O6" s="217"/>
      <c r="P6" s="217"/>
      <c r="Q6" s="217"/>
      <c r="R6" s="217"/>
      <c r="S6" s="218"/>
    </row>
    <row r="7" spans="1:19" ht="35.25" customHeight="1">
      <c r="A7" s="213" t="s">
        <v>60</v>
      </c>
      <c r="B7" s="10"/>
      <c r="C7" s="89" t="s">
        <v>126</v>
      </c>
      <c r="D7" s="46">
        <v>5</v>
      </c>
      <c r="E7" s="46">
        <v>1</v>
      </c>
      <c r="F7" s="165"/>
      <c r="G7" s="46">
        <v>90</v>
      </c>
      <c r="H7" s="46">
        <v>90</v>
      </c>
      <c r="I7" s="165"/>
      <c r="J7" s="18"/>
      <c r="K7" s="46"/>
      <c r="L7" s="165">
        <v>6</v>
      </c>
      <c r="M7" s="165"/>
      <c r="N7" s="165"/>
      <c r="O7" s="18"/>
      <c r="P7" s="18"/>
      <c r="Q7" s="18"/>
      <c r="R7" s="18"/>
      <c r="S7" s="18"/>
    </row>
    <row r="8" spans="1:19" ht="39.75" customHeight="1">
      <c r="A8" s="214"/>
      <c r="B8" s="10"/>
      <c r="C8" s="89" t="s">
        <v>127</v>
      </c>
      <c r="D8" s="46">
        <v>5</v>
      </c>
      <c r="E8" s="46">
        <v>2</v>
      </c>
      <c r="F8" s="165"/>
      <c r="G8" s="46">
        <v>90</v>
      </c>
      <c r="H8" s="46">
        <v>90</v>
      </c>
      <c r="I8" s="165"/>
      <c r="J8" s="18"/>
      <c r="K8" s="165"/>
      <c r="L8" s="46"/>
      <c r="M8" s="165">
        <v>6</v>
      </c>
      <c r="N8" s="165"/>
      <c r="O8" s="18"/>
      <c r="P8" s="18"/>
      <c r="Q8" s="18"/>
      <c r="R8" s="18"/>
      <c r="S8" s="18"/>
    </row>
    <row r="9" spans="1:19" ht="39" customHeight="1">
      <c r="A9" s="214"/>
      <c r="B9" s="10"/>
      <c r="C9" s="87" t="s">
        <v>128</v>
      </c>
      <c r="D9" s="46">
        <v>4.5</v>
      </c>
      <c r="E9" s="165"/>
      <c r="F9" s="46">
        <v>1</v>
      </c>
      <c r="G9" s="46">
        <f>H9+I9</f>
        <v>80</v>
      </c>
      <c r="H9" s="46">
        <v>62</v>
      </c>
      <c r="I9" s="46">
        <v>18</v>
      </c>
      <c r="J9" s="18"/>
      <c r="K9" s="46"/>
      <c r="L9" s="165">
        <v>3</v>
      </c>
      <c r="M9" s="165"/>
      <c r="N9" s="165"/>
      <c r="O9" s="18"/>
      <c r="P9" s="18"/>
      <c r="Q9" s="18"/>
      <c r="R9" s="18"/>
      <c r="S9" s="18"/>
    </row>
    <row r="10" spans="1:19" ht="31.5" customHeight="1">
      <c r="A10" s="214"/>
      <c r="B10" s="10"/>
      <c r="C10" s="89" t="s">
        <v>129</v>
      </c>
      <c r="D10" s="46">
        <v>3.5</v>
      </c>
      <c r="E10" s="46">
        <v>1</v>
      </c>
      <c r="F10" s="165"/>
      <c r="G10" s="46">
        <v>63</v>
      </c>
      <c r="H10" s="46">
        <v>63</v>
      </c>
      <c r="I10" s="165"/>
      <c r="J10" s="18"/>
      <c r="K10" s="46"/>
      <c r="L10" s="165">
        <v>4</v>
      </c>
      <c r="M10" s="165"/>
      <c r="N10" s="165"/>
      <c r="O10" s="18"/>
      <c r="P10" s="18"/>
      <c r="Q10" s="18"/>
      <c r="R10" s="18"/>
      <c r="S10" s="18"/>
    </row>
    <row r="11" spans="1:19" ht="29.25" customHeight="1">
      <c r="A11" s="214"/>
      <c r="B11" s="10"/>
      <c r="C11" s="89" t="s">
        <v>130</v>
      </c>
      <c r="D11" s="46">
        <v>4.5</v>
      </c>
      <c r="E11" s="46">
        <v>3</v>
      </c>
      <c r="F11" s="165"/>
      <c r="G11" s="46">
        <v>81</v>
      </c>
      <c r="H11" s="46">
        <v>45</v>
      </c>
      <c r="I11" s="46">
        <v>36</v>
      </c>
      <c r="J11" s="18"/>
      <c r="K11" s="165"/>
      <c r="L11" s="46"/>
      <c r="M11" s="165">
        <v>3</v>
      </c>
      <c r="N11" s="165"/>
      <c r="O11" s="18"/>
      <c r="P11" s="18"/>
      <c r="Q11" s="18"/>
      <c r="R11" s="18"/>
      <c r="S11" s="18"/>
    </row>
    <row r="12" spans="1:19" ht="26.25" customHeight="1">
      <c r="A12" s="214"/>
      <c r="B12" s="10"/>
      <c r="C12" s="89" t="s">
        <v>131</v>
      </c>
      <c r="D12" s="46">
        <v>2</v>
      </c>
      <c r="E12" s="165"/>
      <c r="F12" s="46">
        <v>3</v>
      </c>
      <c r="G12" s="46">
        <v>40</v>
      </c>
      <c r="H12" s="46">
        <v>40</v>
      </c>
      <c r="I12" s="165"/>
      <c r="J12" s="18"/>
      <c r="K12" s="165"/>
      <c r="L12" s="165"/>
      <c r="M12" s="46"/>
      <c r="N12" s="165">
        <v>3</v>
      </c>
      <c r="O12" s="18"/>
      <c r="P12" s="18"/>
      <c r="Q12" s="18"/>
      <c r="R12" s="18"/>
      <c r="S12" s="18"/>
    </row>
    <row r="13" spans="1:19" ht="25.5" customHeight="1">
      <c r="A13" s="214"/>
      <c r="B13" s="10"/>
      <c r="C13" s="87" t="s">
        <v>132</v>
      </c>
      <c r="D13" s="46">
        <v>2</v>
      </c>
      <c r="E13" s="165"/>
      <c r="F13" s="46">
        <v>3</v>
      </c>
      <c r="G13" s="46">
        <v>40</v>
      </c>
      <c r="H13" s="46">
        <v>40</v>
      </c>
      <c r="I13" s="165"/>
      <c r="J13" s="18"/>
      <c r="K13" s="165"/>
      <c r="L13" s="165"/>
      <c r="M13" s="46"/>
      <c r="N13" s="165">
        <v>3</v>
      </c>
      <c r="O13" s="18"/>
      <c r="P13" s="18"/>
      <c r="Q13" s="18"/>
      <c r="R13" s="18"/>
      <c r="S13" s="18"/>
    </row>
    <row r="14" spans="1:19" ht="26.25" customHeight="1">
      <c r="A14" s="214"/>
      <c r="B14" s="10"/>
      <c r="C14" s="87" t="s">
        <v>133</v>
      </c>
      <c r="D14" s="46">
        <v>4</v>
      </c>
      <c r="E14" s="166">
        <v>2</v>
      </c>
      <c r="F14" s="47"/>
      <c r="G14" s="46">
        <v>70</v>
      </c>
      <c r="H14" s="46">
        <v>70</v>
      </c>
      <c r="I14" s="165"/>
      <c r="J14" s="18"/>
      <c r="K14" s="165"/>
      <c r="L14" s="166"/>
      <c r="M14" s="47">
        <v>6</v>
      </c>
      <c r="N14" s="165"/>
      <c r="O14" s="18"/>
      <c r="P14" s="18"/>
      <c r="Q14" s="18"/>
      <c r="R14" s="18"/>
      <c r="S14" s="18"/>
    </row>
    <row r="15" spans="1:19" ht="27" customHeight="1">
      <c r="A15" s="214"/>
      <c r="B15" s="10"/>
      <c r="C15" s="45" t="s">
        <v>134</v>
      </c>
      <c r="D15" s="46">
        <v>5.5</v>
      </c>
      <c r="E15" s="46">
        <v>2</v>
      </c>
      <c r="F15" s="165"/>
      <c r="G15" s="46">
        <v>99</v>
      </c>
      <c r="H15" s="46">
        <v>57</v>
      </c>
      <c r="I15" s="46">
        <v>42</v>
      </c>
      <c r="J15" s="18"/>
      <c r="K15" s="165"/>
      <c r="L15" s="165"/>
      <c r="M15" s="46"/>
      <c r="N15" s="165">
        <v>4</v>
      </c>
      <c r="O15" s="18"/>
      <c r="P15" s="18"/>
      <c r="Q15" s="18"/>
      <c r="R15" s="18"/>
      <c r="S15" s="18"/>
    </row>
    <row r="16" spans="1:19" ht="28.5" customHeight="1">
      <c r="A16" s="214"/>
      <c r="B16" s="81"/>
      <c r="C16" s="45" t="s">
        <v>135</v>
      </c>
      <c r="D16" s="46">
        <f>G16/18</f>
        <v>5.5</v>
      </c>
      <c r="E16" s="46">
        <v>3</v>
      </c>
      <c r="F16" s="165"/>
      <c r="G16" s="46">
        <f>H16+I16</f>
        <v>99</v>
      </c>
      <c r="H16" s="46">
        <v>66</v>
      </c>
      <c r="I16" s="46">
        <v>33</v>
      </c>
      <c r="J16" s="18"/>
      <c r="K16" s="165"/>
      <c r="L16" s="165"/>
      <c r="M16" s="165">
        <v>3</v>
      </c>
      <c r="N16" s="165"/>
      <c r="O16" s="46"/>
      <c r="P16" s="18"/>
      <c r="Q16" s="17"/>
      <c r="R16" s="18"/>
      <c r="S16" s="18"/>
    </row>
    <row r="17" spans="1:19" ht="19.5" customHeight="1">
      <c r="A17" s="215"/>
      <c r="B17" s="10"/>
      <c r="C17" s="167" t="s">
        <v>32</v>
      </c>
      <c r="D17" s="168">
        <f>SUM(D7:D16)</f>
        <v>41.5</v>
      </c>
      <c r="E17" s="169"/>
      <c r="F17" s="169"/>
      <c r="G17" s="168">
        <f>SUM(G7:G16)</f>
        <v>752</v>
      </c>
      <c r="H17" s="168">
        <f>SUM(H7:H16)</f>
        <v>623</v>
      </c>
      <c r="I17" s="168">
        <f>SUM(I7:I16)</f>
        <v>129</v>
      </c>
      <c r="J17" s="17">
        <f>SUM(J7:J16)</f>
        <v>0</v>
      </c>
      <c r="K17" s="17">
        <f>SUM(K7:K16)</f>
        <v>0</v>
      </c>
      <c r="L17" s="18"/>
      <c r="M17" s="18"/>
      <c r="N17" s="18"/>
      <c r="O17" s="18"/>
      <c r="P17" s="18"/>
      <c r="Q17" s="18"/>
      <c r="R17" s="18"/>
      <c r="S17" s="18"/>
    </row>
    <row r="18" spans="1:19" ht="46.5" customHeight="1">
      <c r="A18" s="213" t="s">
        <v>61</v>
      </c>
      <c r="B18" s="11" t="s">
        <v>33</v>
      </c>
      <c r="C18" s="87" t="s">
        <v>136</v>
      </c>
      <c r="D18" s="170">
        <f>G18/18</f>
        <v>4</v>
      </c>
      <c r="E18" s="170">
        <v>4</v>
      </c>
      <c r="F18" s="171"/>
      <c r="G18" s="170">
        <v>72</v>
      </c>
      <c r="H18" s="170">
        <v>54</v>
      </c>
      <c r="I18" s="170">
        <v>18</v>
      </c>
      <c r="J18" s="18"/>
      <c r="K18" s="165"/>
      <c r="L18" s="165"/>
      <c r="M18" s="165"/>
      <c r="N18" s="46"/>
      <c r="O18" s="165">
        <v>4</v>
      </c>
      <c r="P18" s="18"/>
      <c r="Q18" s="18"/>
      <c r="R18" s="18"/>
      <c r="S18" s="18"/>
    </row>
    <row r="19" spans="1:19" ht="37.5" customHeight="1">
      <c r="A19" s="214"/>
      <c r="B19" s="10"/>
      <c r="C19" s="87" t="s">
        <v>138</v>
      </c>
      <c r="D19" s="170">
        <v>2.5</v>
      </c>
      <c r="E19" s="170">
        <v>4</v>
      </c>
      <c r="F19" s="171"/>
      <c r="G19" s="170">
        <v>45</v>
      </c>
      <c r="H19" s="170">
        <v>45</v>
      </c>
      <c r="I19" s="171"/>
      <c r="J19" s="165"/>
      <c r="K19" s="165"/>
      <c r="L19" s="165"/>
      <c r="M19" s="165"/>
      <c r="N19" s="165"/>
      <c r="O19" s="46">
        <v>4</v>
      </c>
      <c r="P19" s="165"/>
      <c r="Q19" s="55"/>
      <c r="R19" s="18"/>
      <c r="S19" s="18"/>
    </row>
    <row r="20" spans="1:19" ht="27" customHeight="1">
      <c r="A20" s="214"/>
      <c r="B20" s="10"/>
      <c r="C20" s="87" t="s">
        <v>140</v>
      </c>
      <c r="D20" s="170">
        <v>2.5</v>
      </c>
      <c r="E20" s="170">
        <v>4</v>
      </c>
      <c r="F20" s="171"/>
      <c r="G20" s="170">
        <v>45</v>
      </c>
      <c r="H20" s="170">
        <v>30</v>
      </c>
      <c r="I20" s="170">
        <v>15</v>
      </c>
      <c r="J20" s="165"/>
      <c r="K20" s="165"/>
      <c r="L20" s="165"/>
      <c r="M20" s="165"/>
      <c r="N20" s="165"/>
      <c r="O20" s="46">
        <v>3</v>
      </c>
      <c r="P20" s="165"/>
      <c r="Q20" s="55"/>
      <c r="R20" s="18"/>
      <c r="S20" s="18"/>
    </row>
    <row r="21" spans="1:19" ht="36" customHeight="1">
      <c r="A21" s="214"/>
      <c r="B21" s="10"/>
      <c r="C21" s="86" t="s">
        <v>137</v>
      </c>
      <c r="D21" s="170">
        <v>3</v>
      </c>
      <c r="E21" s="170">
        <v>5</v>
      </c>
      <c r="F21" s="171"/>
      <c r="G21" s="170">
        <v>54</v>
      </c>
      <c r="H21" s="170">
        <v>54</v>
      </c>
      <c r="I21" s="171"/>
      <c r="J21" s="165"/>
      <c r="K21" s="165"/>
      <c r="L21" s="165"/>
      <c r="M21" s="165"/>
      <c r="N21" s="165"/>
      <c r="O21" s="165"/>
      <c r="P21" s="46">
        <v>4</v>
      </c>
      <c r="Q21" s="55"/>
      <c r="R21" s="18"/>
      <c r="S21" s="18"/>
    </row>
    <row r="22" spans="1:19" ht="50.25" customHeight="1">
      <c r="A22" s="214"/>
      <c r="B22" s="10"/>
      <c r="C22" s="87" t="s">
        <v>142</v>
      </c>
      <c r="D22" s="170">
        <v>3.5</v>
      </c>
      <c r="E22" s="170">
        <v>5</v>
      </c>
      <c r="F22" s="171"/>
      <c r="G22" s="170">
        <v>63</v>
      </c>
      <c r="H22" s="170">
        <v>51</v>
      </c>
      <c r="I22" s="170">
        <v>12</v>
      </c>
      <c r="J22" s="165"/>
      <c r="K22" s="165"/>
      <c r="L22" s="165"/>
      <c r="M22" s="165"/>
      <c r="N22" s="165"/>
      <c r="O22" s="165"/>
      <c r="P22" s="46">
        <v>4</v>
      </c>
      <c r="Q22" s="55"/>
      <c r="R22" s="18"/>
      <c r="S22" s="18"/>
    </row>
    <row r="23" spans="1:19" ht="51.75" customHeight="1">
      <c r="A23" s="214"/>
      <c r="B23" s="10"/>
      <c r="C23" s="87" t="s">
        <v>141</v>
      </c>
      <c r="D23" s="170">
        <v>3.5</v>
      </c>
      <c r="E23" s="170">
        <v>6</v>
      </c>
      <c r="F23" s="171"/>
      <c r="G23" s="170">
        <v>63</v>
      </c>
      <c r="H23" s="170">
        <v>51</v>
      </c>
      <c r="I23" s="170">
        <v>12</v>
      </c>
      <c r="J23" s="165"/>
      <c r="K23" s="172"/>
      <c r="L23" s="165"/>
      <c r="M23" s="165"/>
      <c r="N23" s="165"/>
      <c r="O23" s="165"/>
      <c r="P23" s="165"/>
      <c r="Q23" s="173">
        <v>4</v>
      </c>
      <c r="R23" s="18"/>
      <c r="S23" s="18"/>
    </row>
    <row r="24" spans="1:19" ht="27.75" customHeight="1">
      <c r="A24" s="214"/>
      <c r="B24" s="10"/>
      <c r="C24" s="86" t="s">
        <v>139</v>
      </c>
      <c r="D24" s="170">
        <v>3</v>
      </c>
      <c r="E24" s="170">
        <v>5</v>
      </c>
      <c r="F24" s="171"/>
      <c r="G24" s="170">
        <v>54</v>
      </c>
      <c r="H24" s="170">
        <v>39</v>
      </c>
      <c r="I24" s="170">
        <v>15</v>
      </c>
      <c r="J24" s="165"/>
      <c r="K24" s="165" t="s">
        <v>91</v>
      </c>
      <c r="L24" s="165"/>
      <c r="M24" s="165"/>
      <c r="N24" s="165"/>
      <c r="O24" s="165"/>
      <c r="P24" s="46">
        <v>4</v>
      </c>
      <c r="Q24" s="22"/>
      <c r="R24" s="18"/>
      <c r="S24" s="18"/>
    </row>
    <row r="25" spans="1:19" ht="39" customHeight="1">
      <c r="A25" s="214"/>
      <c r="B25" s="10"/>
      <c r="C25" s="179" t="s">
        <v>143</v>
      </c>
      <c r="D25" s="180">
        <v>3</v>
      </c>
      <c r="E25" s="181">
        <v>6</v>
      </c>
      <c r="F25" s="180"/>
      <c r="G25" s="180">
        <v>54</v>
      </c>
      <c r="H25" s="180">
        <v>39</v>
      </c>
      <c r="I25" s="181">
        <v>15</v>
      </c>
      <c r="J25" s="181"/>
      <c r="K25" s="181"/>
      <c r="L25" s="181"/>
      <c r="M25" s="181"/>
      <c r="N25" s="180"/>
      <c r="O25" s="181"/>
      <c r="P25" s="181">
        <v>4</v>
      </c>
      <c r="Q25" s="18"/>
      <c r="R25" s="18"/>
      <c r="S25" s="18"/>
    </row>
    <row r="26" spans="1:19" ht="39" customHeight="1">
      <c r="A26" s="214"/>
      <c r="B26" s="10"/>
      <c r="C26" s="158" t="s">
        <v>220</v>
      </c>
      <c r="D26" s="17">
        <v>4.5</v>
      </c>
      <c r="E26" s="18">
        <v>5</v>
      </c>
      <c r="F26" s="17"/>
      <c r="G26" s="17">
        <v>81</v>
      </c>
      <c r="H26" s="17">
        <v>81</v>
      </c>
      <c r="I26" s="18"/>
      <c r="J26" s="18"/>
      <c r="K26" s="18"/>
      <c r="L26" s="18"/>
      <c r="M26" s="18"/>
      <c r="N26" s="17"/>
      <c r="O26" s="18"/>
      <c r="P26" s="18">
        <v>6</v>
      </c>
      <c r="Q26" s="18"/>
      <c r="R26" s="18"/>
      <c r="S26" s="18"/>
    </row>
    <row r="27" spans="1:19" ht="19.5" customHeight="1">
      <c r="A27" s="214"/>
      <c r="B27" s="10"/>
      <c r="C27" s="20" t="s">
        <v>35</v>
      </c>
      <c r="D27" s="17">
        <f>SUM(D18:D26)</f>
        <v>29.5</v>
      </c>
      <c r="E27" s="18"/>
      <c r="F27" s="18"/>
      <c r="G27" s="17">
        <f>SUM(G18:G26)</f>
        <v>531</v>
      </c>
      <c r="H27" s="168">
        <f>SUM(H18:H26)</f>
        <v>444</v>
      </c>
      <c r="I27" s="17">
        <f>SUM(I18:I26)</f>
        <v>87</v>
      </c>
      <c r="J27" s="17">
        <f>SUM(J18:J26)</f>
        <v>0</v>
      </c>
      <c r="K27" s="17">
        <f>SUM(K18:K26)</f>
        <v>0</v>
      </c>
      <c r="L27" s="18"/>
      <c r="M27" s="18"/>
      <c r="N27" s="18"/>
      <c r="O27" s="18"/>
      <c r="P27" s="18"/>
      <c r="Q27" s="18"/>
      <c r="R27" s="18"/>
      <c r="S27" s="18"/>
    </row>
    <row r="28" spans="1:19" ht="19.5" customHeight="1">
      <c r="A28" s="215"/>
      <c r="B28" s="10"/>
      <c r="C28" s="20" t="s">
        <v>36</v>
      </c>
      <c r="D28" s="17">
        <v>22</v>
      </c>
      <c r="E28" s="18"/>
      <c r="F28" s="18"/>
      <c r="G28" s="17">
        <v>396</v>
      </c>
      <c r="H28" s="18">
        <v>324</v>
      </c>
      <c r="I28" s="18">
        <v>72</v>
      </c>
      <c r="J28" s="18"/>
      <c r="K28" s="18"/>
      <c r="L28" s="18"/>
      <c r="M28" s="18"/>
      <c r="N28" s="18"/>
      <c r="O28" s="18"/>
      <c r="P28" s="18"/>
      <c r="Q28" s="18"/>
      <c r="R28" s="18"/>
      <c r="S28" s="18"/>
    </row>
  </sheetData>
  <mergeCells count="13">
    <mergeCell ref="E3:F3"/>
    <mergeCell ref="G3:K3"/>
    <mergeCell ref="A2:D2"/>
    <mergeCell ref="A18:A28"/>
    <mergeCell ref="L6:S6"/>
    <mergeCell ref="L3:S3"/>
    <mergeCell ref="A1:S1"/>
    <mergeCell ref="A7:A17"/>
    <mergeCell ref="H4:H6"/>
    <mergeCell ref="J4:J6"/>
    <mergeCell ref="K4:K6"/>
    <mergeCell ref="B3:B6"/>
    <mergeCell ref="C3:C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36"/>
  <sheetViews>
    <sheetView tabSelected="1" workbookViewId="0" topLeftCell="A1">
      <selection activeCell="X48" sqref="X48"/>
    </sheetView>
  </sheetViews>
  <sheetFormatPr defaultColWidth="9.00390625" defaultRowHeight="14.25"/>
  <cols>
    <col min="1" max="1" width="2.875" style="109" customWidth="1"/>
    <col min="2" max="2" width="2.50390625" style="109" customWidth="1"/>
    <col min="3" max="3" width="19.00390625" style="111" customWidth="1"/>
    <col min="4" max="4" width="5.00390625" style="109" customWidth="1"/>
    <col min="5" max="5" width="3.75390625" style="109" customWidth="1"/>
    <col min="6" max="6" width="3.50390625" style="109" customWidth="1"/>
    <col min="7" max="7" width="4.125" style="109" customWidth="1"/>
    <col min="8" max="8" width="4.00390625" style="109" customWidth="1"/>
    <col min="9" max="9" width="3.375" style="109" customWidth="1"/>
    <col min="10" max="10" width="4.125" style="109" customWidth="1"/>
    <col min="11" max="11" width="3.625" style="109" customWidth="1"/>
    <col min="12" max="12" width="3.50390625" style="109" customWidth="1"/>
    <col min="13" max="13" width="3.75390625" style="109" customWidth="1"/>
    <col min="14" max="14" width="3.625" style="109" customWidth="1"/>
    <col min="15" max="15" width="4.00390625" style="109" customWidth="1"/>
    <col min="16" max="16" width="3.375" style="109" customWidth="1"/>
    <col min="17" max="17" width="3.50390625" style="109" customWidth="1"/>
    <col min="18" max="18" width="3.75390625" style="109" customWidth="1"/>
    <col min="19" max="19" width="4.00390625" style="109" customWidth="1"/>
    <col min="20" max="16384" width="9.00390625" style="109" customWidth="1"/>
  </cols>
  <sheetData>
    <row r="1" spans="1:19" s="96" customFormat="1" ht="20.25">
      <c r="A1" s="227" t="s">
        <v>90</v>
      </c>
      <c r="B1" s="227"/>
      <c r="C1" s="227"/>
      <c r="D1" s="227"/>
      <c r="E1" s="227"/>
      <c r="F1" s="227"/>
      <c r="G1" s="227"/>
      <c r="H1" s="227"/>
      <c r="I1" s="227"/>
      <c r="J1" s="227"/>
      <c r="K1" s="227"/>
      <c r="L1" s="227"/>
      <c r="M1" s="227"/>
      <c r="N1" s="227"/>
      <c r="O1" s="227"/>
      <c r="P1" s="227"/>
      <c r="Q1" s="227"/>
      <c r="R1" s="227"/>
      <c r="S1" s="227"/>
    </row>
    <row r="2" spans="1:4" s="97" customFormat="1" ht="15.75">
      <c r="A2" s="239" t="s">
        <v>144</v>
      </c>
      <c r="B2" s="239"/>
      <c r="C2" s="239"/>
      <c r="D2" s="239"/>
    </row>
    <row r="3" spans="1:19" s="100" customFormat="1" ht="21" customHeight="1">
      <c r="A3" s="98" t="s">
        <v>12</v>
      </c>
      <c r="B3" s="231" t="s">
        <v>14</v>
      </c>
      <c r="C3" s="234" t="s">
        <v>15</v>
      </c>
      <c r="D3" s="99" t="s">
        <v>16</v>
      </c>
      <c r="E3" s="236" t="s">
        <v>19</v>
      </c>
      <c r="F3" s="237"/>
      <c r="G3" s="236" t="s">
        <v>20</v>
      </c>
      <c r="H3" s="238"/>
      <c r="I3" s="238"/>
      <c r="J3" s="238"/>
      <c r="K3" s="237"/>
      <c r="L3" s="236" t="s">
        <v>145</v>
      </c>
      <c r="M3" s="238"/>
      <c r="N3" s="238"/>
      <c r="O3" s="238"/>
      <c r="P3" s="238"/>
      <c r="Q3" s="238"/>
      <c r="R3" s="238"/>
      <c r="S3" s="237"/>
    </row>
    <row r="4" spans="1:19" s="96" customFormat="1" ht="14.25" customHeight="1">
      <c r="A4" s="101"/>
      <c r="B4" s="232"/>
      <c r="C4" s="235"/>
      <c r="D4" s="102" t="s">
        <v>17</v>
      </c>
      <c r="E4" s="102" t="s">
        <v>22</v>
      </c>
      <c r="F4" s="102" t="s">
        <v>22</v>
      </c>
      <c r="G4" s="102" t="s">
        <v>25</v>
      </c>
      <c r="H4" s="231" t="s">
        <v>27</v>
      </c>
      <c r="I4" s="102" t="s">
        <v>29</v>
      </c>
      <c r="J4" s="231" t="s">
        <v>146</v>
      </c>
      <c r="K4" s="92" t="s">
        <v>147</v>
      </c>
      <c r="L4" s="103">
        <v>1</v>
      </c>
      <c r="M4" s="103">
        <v>2</v>
      </c>
      <c r="N4" s="103">
        <v>3</v>
      </c>
      <c r="O4" s="103">
        <v>4</v>
      </c>
      <c r="P4" s="103">
        <v>5</v>
      </c>
      <c r="Q4" s="103">
        <v>6</v>
      </c>
      <c r="R4" s="104">
        <v>7</v>
      </c>
      <c r="S4" s="103">
        <v>8</v>
      </c>
    </row>
    <row r="5" spans="1:19" s="96" customFormat="1" ht="14.25">
      <c r="A5" s="105" t="s">
        <v>13</v>
      </c>
      <c r="B5" s="232"/>
      <c r="C5" s="235"/>
      <c r="D5" s="102" t="s">
        <v>18</v>
      </c>
      <c r="E5" s="102" t="s">
        <v>23</v>
      </c>
      <c r="F5" s="102" t="s">
        <v>24</v>
      </c>
      <c r="G5" s="102" t="s">
        <v>16</v>
      </c>
      <c r="H5" s="232"/>
      <c r="I5" s="102" t="s">
        <v>30</v>
      </c>
      <c r="J5" s="232"/>
      <c r="K5" s="92" t="s">
        <v>148</v>
      </c>
      <c r="L5" s="106"/>
      <c r="M5" s="106"/>
      <c r="N5" s="106"/>
      <c r="O5" s="106"/>
      <c r="P5" s="106"/>
      <c r="Q5" s="106"/>
      <c r="R5" s="107"/>
      <c r="S5" s="106"/>
    </row>
    <row r="6" spans="1:19" s="100" customFormat="1" ht="14.25" customHeight="1">
      <c r="A6" s="108"/>
      <c r="B6" s="233"/>
      <c r="C6" s="235"/>
      <c r="D6" s="184"/>
      <c r="E6" s="184"/>
      <c r="F6" s="184"/>
      <c r="G6" s="102" t="s">
        <v>26</v>
      </c>
      <c r="H6" s="232"/>
      <c r="I6" s="185"/>
      <c r="J6" s="232"/>
      <c r="K6" s="92"/>
      <c r="L6" s="240" t="s">
        <v>149</v>
      </c>
      <c r="M6" s="241"/>
      <c r="N6" s="241"/>
      <c r="O6" s="241"/>
      <c r="P6" s="241"/>
      <c r="Q6" s="241"/>
      <c r="R6" s="241"/>
      <c r="S6" s="242"/>
    </row>
    <row r="7" spans="1:19" ht="52.5" customHeight="1">
      <c r="A7" s="228" t="s">
        <v>150</v>
      </c>
      <c r="B7" s="182"/>
      <c r="C7" s="186" t="s">
        <v>184</v>
      </c>
      <c r="D7" s="170">
        <v>2.5</v>
      </c>
      <c r="E7" s="170">
        <v>6</v>
      </c>
      <c r="F7" s="171"/>
      <c r="G7" s="170">
        <v>45</v>
      </c>
      <c r="H7" s="170">
        <v>45</v>
      </c>
      <c r="I7" s="187"/>
      <c r="J7" s="188" t="s">
        <v>151</v>
      </c>
      <c r="K7" s="171"/>
      <c r="L7" s="171"/>
      <c r="M7" s="171"/>
      <c r="N7" s="171"/>
      <c r="O7" s="189"/>
      <c r="P7" s="171"/>
      <c r="Q7" s="170">
        <v>3</v>
      </c>
      <c r="R7" s="94"/>
      <c r="S7" s="94"/>
    </row>
    <row r="8" spans="1:19" ht="48" customHeight="1">
      <c r="A8" s="229"/>
      <c r="B8" s="182"/>
      <c r="C8" s="186" t="s">
        <v>152</v>
      </c>
      <c r="D8" s="170">
        <v>2.5</v>
      </c>
      <c r="E8" s="170">
        <v>6</v>
      </c>
      <c r="F8" s="171"/>
      <c r="G8" s="170">
        <v>51</v>
      </c>
      <c r="H8" s="170">
        <v>51</v>
      </c>
      <c r="I8" s="187"/>
      <c r="J8" s="188" t="s">
        <v>151</v>
      </c>
      <c r="K8" s="171"/>
      <c r="L8" s="171"/>
      <c r="M8" s="171"/>
      <c r="N8" s="171"/>
      <c r="O8" s="189"/>
      <c r="P8" s="171"/>
      <c r="Q8" s="170">
        <v>3</v>
      </c>
      <c r="R8" s="94"/>
      <c r="S8" s="94"/>
    </row>
    <row r="9" spans="1:19" ht="51" customHeight="1">
      <c r="A9" s="229"/>
      <c r="B9" s="182"/>
      <c r="C9" s="186" t="s">
        <v>153</v>
      </c>
      <c r="D9" s="170">
        <v>2</v>
      </c>
      <c r="E9" s="170">
        <v>6</v>
      </c>
      <c r="F9" s="171"/>
      <c r="G9" s="170">
        <v>36</v>
      </c>
      <c r="H9" s="170">
        <v>36</v>
      </c>
      <c r="I9" s="187"/>
      <c r="J9" s="188" t="s">
        <v>154</v>
      </c>
      <c r="K9" s="171"/>
      <c r="L9" s="171"/>
      <c r="M9" s="171"/>
      <c r="N9" s="171"/>
      <c r="O9" s="189"/>
      <c r="P9" s="171"/>
      <c r="Q9" s="170">
        <v>3</v>
      </c>
      <c r="R9" s="94"/>
      <c r="S9" s="94"/>
    </row>
    <row r="10" spans="1:19" ht="40.5" customHeight="1">
      <c r="A10" s="229"/>
      <c r="B10" s="182"/>
      <c r="C10" s="186" t="s">
        <v>155</v>
      </c>
      <c r="D10" s="170">
        <v>2.5</v>
      </c>
      <c r="E10" s="170">
        <v>6</v>
      </c>
      <c r="F10" s="171"/>
      <c r="G10" s="170">
        <v>51</v>
      </c>
      <c r="H10" s="170">
        <v>51</v>
      </c>
      <c r="I10" s="187"/>
      <c r="J10" s="188" t="s">
        <v>154</v>
      </c>
      <c r="K10" s="171"/>
      <c r="L10" s="171"/>
      <c r="M10" s="171"/>
      <c r="N10" s="171"/>
      <c r="O10" s="189"/>
      <c r="P10" s="171"/>
      <c r="Q10" s="170">
        <v>3</v>
      </c>
      <c r="R10" s="94"/>
      <c r="S10" s="94"/>
    </row>
    <row r="11" spans="1:19" ht="29.25" customHeight="1">
      <c r="A11" s="229"/>
      <c r="B11" s="182"/>
      <c r="C11" s="186" t="s">
        <v>156</v>
      </c>
      <c r="D11" s="170">
        <v>3.5</v>
      </c>
      <c r="E11" s="170">
        <v>5</v>
      </c>
      <c r="F11" s="171"/>
      <c r="G11" s="170">
        <f>H11+I11</f>
        <v>63</v>
      </c>
      <c r="H11" s="170">
        <v>27</v>
      </c>
      <c r="I11" s="170">
        <v>36</v>
      </c>
      <c r="J11" s="188" t="s">
        <v>157</v>
      </c>
      <c r="K11" s="171"/>
      <c r="L11" s="171"/>
      <c r="M11" s="171"/>
      <c r="N11" s="171"/>
      <c r="O11" s="189"/>
      <c r="P11" s="170">
        <v>5</v>
      </c>
      <c r="Q11" s="171"/>
      <c r="R11" s="94"/>
      <c r="S11" s="94"/>
    </row>
    <row r="12" spans="1:19" ht="19.5" customHeight="1">
      <c r="A12" s="230"/>
      <c r="B12" s="182"/>
      <c r="C12" s="110" t="s">
        <v>32</v>
      </c>
      <c r="D12" s="94">
        <f>SUM(D7:D11)</f>
        <v>13</v>
      </c>
      <c r="E12" s="94"/>
      <c r="F12" s="94"/>
      <c r="G12" s="94">
        <f>SUM(G7:G11)</f>
        <v>246</v>
      </c>
      <c r="H12" s="94">
        <f>SUM(H7:H11)</f>
        <v>210</v>
      </c>
      <c r="I12" s="94">
        <f>SUM(I7:I11)</f>
        <v>36</v>
      </c>
      <c r="J12" s="94">
        <f>SUM(J7:J11)</f>
        <v>0</v>
      </c>
      <c r="K12" s="94">
        <f>SUM(K7:K11)</f>
        <v>0</v>
      </c>
      <c r="L12" s="171"/>
      <c r="M12" s="171"/>
      <c r="N12" s="94"/>
      <c r="O12" s="94"/>
      <c r="P12" s="94"/>
      <c r="Q12" s="94"/>
      <c r="R12" s="94"/>
      <c r="S12" s="94"/>
    </row>
    <row r="13" spans="1:19" ht="30" customHeight="1">
      <c r="A13" s="228" t="s">
        <v>158</v>
      </c>
      <c r="B13" s="93" t="s">
        <v>159</v>
      </c>
      <c r="C13" s="186" t="s">
        <v>174</v>
      </c>
      <c r="D13" s="170">
        <v>1.5</v>
      </c>
      <c r="E13" s="171"/>
      <c r="F13" s="170">
        <v>4</v>
      </c>
      <c r="G13" s="170">
        <v>27</v>
      </c>
      <c r="H13" s="170">
        <v>27</v>
      </c>
      <c r="I13" s="190"/>
      <c r="J13" s="187"/>
      <c r="K13" s="171"/>
      <c r="L13" s="171"/>
      <c r="M13" s="171"/>
      <c r="N13" s="191"/>
      <c r="O13" s="192">
        <v>3</v>
      </c>
      <c r="P13" s="171"/>
      <c r="Q13" s="170"/>
      <c r="R13" s="187"/>
      <c r="S13" s="94"/>
    </row>
    <row r="14" spans="1:19" ht="36" customHeight="1">
      <c r="A14" s="229"/>
      <c r="B14" s="93"/>
      <c r="C14" s="186" t="s">
        <v>175</v>
      </c>
      <c r="D14" s="170">
        <v>1.5</v>
      </c>
      <c r="E14" s="171"/>
      <c r="F14" s="170">
        <v>5</v>
      </c>
      <c r="G14" s="170">
        <v>27</v>
      </c>
      <c r="H14" s="170">
        <v>27</v>
      </c>
      <c r="I14" s="190"/>
      <c r="J14" s="171" t="s">
        <v>151</v>
      </c>
      <c r="K14" s="171"/>
      <c r="L14" s="171"/>
      <c r="M14" s="171"/>
      <c r="N14" s="171"/>
      <c r="O14" s="189"/>
      <c r="P14" s="170">
        <v>3</v>
      </c>
      <c r="Q14" s="171"/>
      <c r="R14" s="171"/>
      <c r="S14" s="94"/>
    </row>
    <row r="15" spans="1:19" ht="28.5" customHeight="1">
      <c r="A15" s="229"/>
      <c r="B15" s="93"/>
      <c r="C15" s="186" t="s">
        <v>176</v>
      </c>
      <c r="D15" s="170">
        <v>2</v>
      </c>
      <c r="E15" s="171"/>
      <c r="F15" s="170">
        <v>5</v>
      </c>
      <c r="G15" s="170">
        <v>36</v>
      </c>
      <c r="H15" s="170">
        <v>30</v>
      </c>
      <c r="I15" s="170">
        <v>6</v>
      </c>
      <c r="J15" s="171" t="s">
        <v>151</v>
      </c>
      <c r="K15" s="171"/>
      <c r="L15" s="171"/>
      <c r="M15" s="171"/>
      <c r="N15" s="171"/>
      <c r="O15" s="189"/>
      <c r="P15" s="170">
        <v>3</v>
      </c>
      <c r="Q15" s="171"/>
      <c r="R15" s="187"/>
      <c r="S15" s="94"/>
    </row>
    <row r="16" spans="1:19" ht="38.25" customHeight="1">
      <c r="A16" s="229"/>
      <c r="B16" s="93"/>
      <c r="C16" s="186" t="s">
        <v>223</v>
      </c>
      <c r="D16" s="170">
        <v>2</v>
      </c>
      <c r="E16" s="171"/>
      <c r="F16" s="170">
        <v>6</v>
      </c>
      <c r="G16" s="170">
        <v>36</v>
      </c>
      <c r="H16" s="170">
        <v>36</v>
      </c>
      <c r="I16" s="190"/>
      <c r="J16" s="171" t="s">
        <v>154</v>
      </c>
      <c r="K16" s="171"/>
      <c r="L16" s="171"/>
      <c r="M16" s="171"/>
      <c r="N16" s="171"/>
      <c r="O16" s="189"/>
      <c r="P16" s="171"/>
      <c r="Q16" s="170">
        <v>3</v>
      </c>
      <c r="R16" s="171"/>
      <c r="S16" s="94"/>
    </row>
    <row r="17" spans="1:19" ht="28.5" customHeight="1">
      <c r="A17" s="229"/>
      <c r="B17" s="93"/>
      <c r="C17" s="186" t="s">
        <v>160</v>
      </c>
      <c r="D17" s="170">
        <v>1.5</v>
      </c>
      <c r="E17" s="171"/>
      <c r="F17" s="170">
        <v>6</v>
      </c>
      <c r="G17" s="170">
        <v>30</v>
      </c>
      <c r="H17" s="170">
        <v>30</v>
      </c>
      <c r="I17" s="190"/>
      <c r="J17" s="171" t="s">
        <v>154</v>
      </c>
      <c r="K17" s="171"/>
      <c r="L17" s="171"/>
      <c r="M17" s="171"/>
      <c r="N17" s="171"/>
      <c r="O17" s="189"/>
      <c r="P17" s="171"/>
      <c r="Q17" s="170">
        <v>3</v>
      </c>
      <c r="R17" s="187"/>
      <c r="S17" s="94"/>
    </row>
    <row r="18" spans="1:19" ht="40.5" customHeight="1">
      <c r="A18" s="229"/>
      <c r="B18" s="93"/>
      <c r="C18" s="186" t="s">
        <v>161</v>
      </c>
      <c r="D18" s="170">
        <v>1.5</v>
      </c>
      <c r="E18" s="171"/>
      <c r="F18" s="170">
        <v>7</v>
      </c>
      <c r="G18" s="170">
        <v>30</v>
      </c>
      <c r="H18" s="170">
        <v>30</v>
      </c>
      <c r="I18" s="190"/>
      <c r="J18" s="171" t="s">
        <v>151</v>
      </c>
      <c r="K18" s="171"/>
      <c r="L18" s="171"/>
      <c r="M18" s="171"/>
      <c r="N18" s="171"/>
      <c r="O18" s="189"/>
      <c r="P18" s="171"/>
      <c r="Q18" s="171"/>
      <c r="R18" s="170">
        <v>3</v>
      </c>
      <c r="S18" s="94"/>
    </row>
    <row r="19" spans="1:19" ht="43.5" customHeight="1">
      <c r="A19" s="229"/>
      <c r="B19" s="93"/>
      <c r="C19" s="186" t="s">
        <v>193</v>
      </c>
      <c r="D19" s="170">
        <v>1.5</v>
      </c>
      <c r="E19" s="187"/>
      <c r="F19" s="170">
        <v>7</v>
      </c>
      <c r="G19" s="170">
        <v>30</v>
      </c>
      <c r="H19" s="170">
        <v>30</v>
      </c>
      <c r="I19" s="190"/>
      <c r="J19" s="188" t="s">
        <v>151</v>
      </c>
      <c r="K19" s="171"/>
      <c r="L19" s="171"/>
      <c r="M19" s="171"/>
      <c r="N19" s="171"/>
      <c r="O19" s="189"/>
      <c r="P19" s="171"/>
      <c r="Q19" s="171"/>
      <c r="R19" s="170">
        <v>3</v>
      </c>
      <c r="S19" s="94"/>
    </row>
    <row r="20" spans="1:19" ht="59.25" customHeight="1">
      <c r="A20" s="229"/>
      <c r="B20" s="93"/>
      <c r="C20" s="186" t="s">
        <v>162</v>
      </c>
      <c r="D20" s="170">
        <v>1.5</v>
      </c>
      <c r="E20" s="187"/>
      <c r="F20" s="170">
        <v>7</v>
      </c>
      <c r="G20" s="170">
        <v>30</v>
      </c>
      <c r="H20" s="170">
        <v>30</v>
      </c>
      <c r="I20" s="190"/>
      <c r="J20" s="188" t="s">
        <v>154</v>
      </c>
      <c r="K20" s="171"/>
      <c r="L20" s="171"/>
      <c r="M20" s="171"/>
      <c r="N20" s="171"/>
      <c r="O20" s="189"/>
      <c r="P20" s="171"/>
      <c r="Q20" s="171"/>
      <c r="R20" s="170">
        <v>3</v>
      </c>
      <c r="S20" s="94"/>
    </row>
    <row r="21" spans="1:19" ht="40.5" customHeight="1">
      <c r="A21" s="229"/>
      <c r="B21" s="93"/>
      <c r="C21" s="186" t="s">
        <v>177</v>
      </c>
      <c r="D21" s="170">
        <v>1.5</v>
      </c>
      <c r="E21" s="187"/>
      <c r="F21" s="170">
        <v>7</v>
      </c>
      <c r="G21" s="170">
        <v>30</v>
      </c>
      <c r="H21" s="170">
        <v>30</v>
      </c>
      <c r="I21" s="190"/>
      <c r="J21" s="188" t="s">
        <v>154</v>
      </c>
      <c r="K21" s="171"/>
      <c r="L21" s="171"/>
      <c r="M21" s="171"/>
      <c r="N21" s="171"/>
      <c r="O21" s="189"/>
      <c r="P21" s="171"/>
      <c r="Q21" s="171"/>
      <c r="R21" s="170">
        <v>3</v>
      </c>
      <c r="S21" s="94"/>
    </row>
    <row r="22" spans="1:19" ht="39" customHeight="1">
      <c r="A22" s="229"/>
      <c r="B22" s="93"/>
      <c r="C22" s="186" t="s">
        <v>178</v>
      </c>
      <c r="D22" s="170">
        <v>2</v>
      </c>
      <c r="E22" s="171"/>
      <c r="F22" s="170">
        <v>7</v>
      </c>
      <c r="G22" s="170">
        <v>36</v>
      </c>
      <c r="H22" s="170">
        <v>36</v>
      </c>
      <c r="I22" s="190"/>
      <c r="J22" s="171" t="s">
        <v>151</v>
      </c>
      <c r="K22" s="171"/>
      <c r="L22" s="171"/>
      <c r="M22" s="171"/>
      <c r="N22" s="171"/>
      <c r="O22" s="189"/>
      <c r="P22" s="171"/>
      <c r="Q22" s="171"/>
      <c r="R22" s="170">
        <v>3</v>
      </c>
      <c r="S22" s="94"/>
    </row>
    <row r="23" spans="1:19" ht="29.25" customHeight="1">
      <c r="A23" s="229"/>
      <c r="B23" s="93"/>
      <c r="C23" s="186" t="s">
        <v>163</v>
      </c>
      <c r="D23" s="170">
        <v>2</v>
      </c>
      <c r="E23" s="171"/>
      <c r="F23" s="170">
        <v>7</v>
      </c>
      <c r="G23" s="170">
        <v>36</v>
      </c>
      <c r="H23" s="170">
        <v>36</v>
      </c>
      <c r="I23" s="190"/>
      <c r="J23" s="171" t="s">
        <v>164</v>
      </c>
      <c r="K23" s="171"/>
      <c r="L23" s="171"/>
      <c r="M23" s="171"/>
      <c r="N23" s="171"/>
      <c r="O23" s="189"/>
      <c r="P23" s="171"/>
      <c r="Q23" s="171"/>
      <c r="R23" s="170">
        <v>3</v>
      </c>
      <c r="S23" s="94"/>
    </row>
    <row r="24" spans="1:19" ht="38.25" customHeight="1" thickBot="1">
      <c r="A24" s="229"/>
      <c r="B24" s="183"/>
      <c r="C24" s="186" t="s">
        <v>179</v>
      </c>
      <c r="D24" s="170">
        <v>1.5</v>
      </c>
      <c r="E24" s="170"/>
      <c r="F24" s="170">
        <v>7</v>
      </c>
      <c r="G24" s="170">
        <v>30</v>
      </c>
      <c r="H24" s="170">
        <v>30</v>
      </c>
      <c r="I24" s="187"/>
      <c r="J24" s="171" t="s">
        <v>164</v>
      </c>
      <c r="K24" s="171"/>
      <c r="L24" s="171"/>
      <c r="M24" s="171"/>
      <c r="N24" s="171"/>
      <c r="O24" s="189"/>
      <c r="P24" s="171"/>
      <c r="Q24" s="171"/>
      <c r="R24" s="170">
        <v>3</v>
      </c>
      <c r="S24" s="94"/>
    </row>
    <row r="25" spans="1:19" ht="38.25" customHeight="1" thickBot="1">
      <c r="A25" s="229"/>
      <c r="B25" s="183"/>
      <c r="C25" s="186" t="s">
        <v>180</v>
      </c>
      <c r="D25" s="170">
        <v>1.5</v>
      </c>
      <c r="E25" s="170"/>
      <c r="F25" s="170">
        <v>7</v>
      </c>
      <c r="G25" s="170">
        <v>30</v>
      </c>
      <c r="H25" s="170">
        <v>30</v>
      </c>
      <c r="I25" s="187"/>
      <c r="J25" s="171" t="s">
        <v>164</v>
      </c>
      <c r="K25" s="171"/>
      <c r="L25" s="171"/>
      <c r="M25" s="171"/>
      <c r="N25" s="171"/>
      <c r="O25" s="189"/>
      <c r="P25" s="171"/>
      <c r="Q25" s="171"/>
      <c r="R25" s="170">
        <v>3</v>
      </c>
      <c r="S25" s="94"/>
    </row>
    <row r="26" spans="1:19" ht="51" customHeight="1" thickBot="1">
      <c r="A26" s="229"/>
      <c r="B26" s="183"/>
      <c r="C26" s="186" t="s">
        <v>165</v>
      </c>
      <c r="D26" s="170">
        <v>1</v>
      </c>
      <c r="E26" s="170"/>
      <c r="F26" s="170">
        <v>7</v>
      </c>
      <c r="G26" s="170">
        <v>20</v>
      </c>
      <c r="H26" s="170">
        <v>20</v>
      </c>
      <c r="I26" s="187"/>
      <c r="J26" s="171" t="s">
        <v>166</v>
      </c>
      <c r="K26" s="171"/>
      <c r="L26" s="171"/>
      <c r="M26" s="171"/>
      <c r="N26" s="171"/>
      <c r="O26" s="189"/>
      <c r="P26" s="171"/>
      <c r="Q26" s="171"/>
      <c r="R26" s="170">
        <v>2</v>
      </c>
      <c r="S26" s="94"/>
    </row>
    <row r="27" spans="1:19" ht="50.25" customHeight="1">
      <c r="A27" s="229"/>
      <c r="B27" s="182"/>
      <c r="C27" s="186" t="s">
        <v>181</v>
      </c>
      <c r="D27" s="170">
        <v>1.5</v>
      </c>
      <c r="E27" s="170"/>
      <c r="F27" s="170">
        <v>7</v>
      </c>
      <c r="G27" s="170">
        <v>30</v>
      </c>
      <c r="H27" s="170">
        <v>30</v>
      </c>
      <c r="I27" s="187"/>
      <c r="J27" s="171" t="s">
        <v>166</v>
      </c>
      <c r="K27" s="171"/>
      <c r="L27" s="171"/>
      <c r="M27" s="171"/>
      <c r="N27" s="171"/>
      <c r="O27" s="189"/>
      <c r="P27" s="171"/>
      <c r="Q27" s="171"/>
      <c r="R27" s="170">
        <v>3</v>
      </c>
      <c r="S27" s="94"/>
    </row>
    <row r="28" spans="1:19" ht="32.25" customHeight="1">
      <c r="A28" s="229"/>
      <c r="B28" s="182"/>
      <c r="C28" s="186" t="s">
        <v>167</v>
      </c>
      <c r="D28" s="170">
        <v>1.5</v>
      </c>
      <c r="E28" s="170"/>
      <c r="F28" s="170">
        <v>7</v>
      </c>
      <c r="G28" s="170">
        <v>30</v>
      </c>
      <c r="H28" s="170">
        <v>30</v>
      </c>
      <c r="I28" s="187"/>
      <c r="J28" s="171" t="s">
        <v>164</v>
      </c>
      <c r="K28" s="171"/>
      <c r="L28" s="171"/>
      <c r="M28" s="171"/>
      <c r="N28" s="171"/>
      <c r="O28" s="189"/>
      <c r="P28" s="171"/>
      <c r="Q28" s="171"/>
      <c r="R28" s="170">
        <v>3</v>
      </c>
      <c r="S28" s="94"/>
    </row>
    <row r="29" spans="1:19" ht="55.5" customHeight="1">
      <c r="A29" s="229"/>
      <c r="B29" s="182"/>
      <c r="C29" s="186" t="s">
        <v>168</v>
      </c>
      <c r="D29" s="170">
        <v>1</v>
      </c>
      <c r="E29" s="170"/>
      <c r="F29" s="170">
        <v>7</v>
      </c>
      <c r="G29" s="170">
        <v>20</v>
      </c>
      <c r="H29" s="170">
        <v>20</v>
      </c>
      <c r="I29" s="187"/>
      <c r="J29" s="171" t="s">
        <v>166</v>
      </c>
      <c r="K29" s="171"/>
      <c r="L29" s="171"/>
      <c r="M29" s="171"/>
      <c r="N29" s="171"/>
      <c r="O29" s="189"/>
      <c r="P29" s="171"/>
      <c r="Q29" s="171"/>
      <c r="R29" s="170">
        <v>2</v>
      </c>
      <c r="S29" s="94"/>
    </row>
    <row r="30" spans="1:19" ht="45" customHeight="1">
      <c r="A30" s="229"/>
      <c r="B30" s="182"/>
      <c r="C30" s="186" t="s">
        <v>169</v>
      </c>
      <c r="D30" s="170">
        <v>1</v>
      </c>
      <c r="E30" s="187"/>
      <c r="F30" s="170">
        <v>6</v>
      </c>
      <c r="G30" s="170">
        <v>20</v>
      </c>
      <c r="H30" s="170">
        <v>20</v>
      </c>
      <c r="I30" s="193"/>
      <c r="J30" s="171" t="s">
        <v>166</v>
      </c>
      <c r="K30" s="187"/>
      <c r="L30" s="171"/>
      <c r="M30" s="171"/>
      <c r="N30" s="187"/>
      <c r="O30" s="194"/>
      <c r="P30" s="187"/>
      <c r="Q30" s="187">
        <v>2</v>
      </c>
      <c r="R30" s="187"/>
      <c r="S30" s="94"/>
    </row>
    <row r="31" spans="1:19" ht="39.75" customHeight="1">
      <c r="A31" s="229"/>
      <c r="B31" s="182"/>
      <c r="C31" s="186" t="s">
        <v>170</v>
      </c>
      <c r="D31" s="170">
        <v>1</v>
      </c>
      <c r="E31" s="187"/>
      <c r="F31" s="170">
        <v>6</v>
      </c>
      <c r="G31" s="170">
        <v>20</v>
      </c>
      <c r="H31" s="170">
        <v>20</v>
      </c>
      <c r="I31" s="193"/>
      <c r="J31" s="171" t="s">
        <v>166</v>
      </c>
      <c r="K31" s="187"/>
      <c r="L31" s="171"/>
      <c r="M31" s="171"/>
      <c r="N31" s="187"/>
      <c r="O31" s="194"/>
      <c r="P31" s="187"/>
      <c r="Q31" s="187">
        <v>2</v>
      </c>
      <c r="R31" s="187"/>
      <c r="S31" s="94"/>
    </row>
    <row r="32" spans="1:19" ht="42.75" customHeight="1">
      <c r="A32" s="229"/>
      <c r="B32" s="182"/>
      <c r="C32" s="186" t="s">
        <v>183</v>
      </c>
      <c r="D32" s="170">
        <v>1</v>
      </c>
      <c r="E32" s="187"/>
      <c r="F32" s="170">
        <v>6</v>
      </c>
      <c r="G32" s="170">
        <v>20</v>
      </c>
      <c r="H32" s="170">
        <v>20</v>
      </c>
      <c r="I32" s="193"/>
      <c r="J32" s="171" t="s">
        <v>166</v>
      </c>
      <c r="K32" s="187"/>
      <c r="L32" s="171"/>
      <c r="M32" s="171"/>
      <c r="N32" s="187"/>
      <c r="O32" s="194"/>
      <c r="P32" s="187"/>
      <c r="Q32" s="187">
        <v>2</v>
      </c>
      <c r="R32" s="187"/>
      <c r="S32" s="94"/>
    </row>
    <row r="33" spans="1:19" ht="42.75" customHeight="1">
      <c r="A33" s="229"/>
      <c r="B33" s="182"/>
      <c r="C33" s="186" t="s">
        <v>182</v>
      </c>
      <c r="D33" s="170">
        <v>1</v>
      </c>
      <c r="E33" s="187"/>
      <c r="F33" s="170">
        <v>7</v>
      </c>
      <c r="G33" s="170">
        <v>20</v>
      </c>
      <c r="H33" s="170">
        <v>20</v>
      </c>
      <c r="I33" s="193"/>
      <c r="J33" s="171" t="s">
        <v>164</v>
      </c>
      <c r="K33" s="187"/>
      <c r="L33" s="171"/>
      <c r="M33" s="171"/>
      <c r="N33" s="187"/>
      <c r="O33" s="194"/>
      <c r="P33" s="187"/>
      <c r="Q33" s="187"/>
      <c r="R33" s="187">
        <v>2</v>
      </c>
      <c r="S33" s="94"/>
    </row>
    <row r="34" spans="1:19" ht="54" customHeight="1">
      <c r="A34" s="229"/>
      <c r="B34" s="182"/>
      <c r="C34" s="186" t="s">
        <v>171</v>
      </c>
      <c r="D34" s="170">
        <v>1</v>
      </c>
      <c r="E34" s="187"/>
      <c r="F34" s="170">
        <v>7</v>
      </c>
      <c r="G34" s="170">
        <v>20</v>
      </c>
      <c r="H34" s="170">
        <v>20</v>
      </c>
      <c r="I34" s="193"/>
      <c r="J34" s="171" t="s">
        <v>166</v>
      </c>
      <c r="K34" s="187"/>
      <c r="L34" s="171"/>
      <c r="M34" s="171"/>
      <c r="N34" s="187"/>
      <c r="O34" s="194"/>
      <c r="P34" s="187"/>
      <c r="Q34" s="170"/>
      <c r="R34" s="187">
        <v>2</v>
      </c>
      <c r="S34" s="94"/>
    </row>
    <row r="35" spans="1:19" ht="19.5" customHeight="1">
      <c r="A35" s="229"/>
      <c r="B35" s="182"/>
      <c r="C35" s="110" t="s">
        <v>172</v>
      </c>
      <c r="D35" s="95">
        <f>SUM(D13:D34)</f>
        <v>31.5</v>
      </c>
      <c r="E35" s="94"/>
      <c r="F35" s="94"/>
      <c r="G35" s="94">
        <f>SUM(G13:G34)</f>
        <v>608</v>
      </c>
      <c r="H35" s="94">
        <f>SUM(H13:H34)</f>
        <v>602</v>
      </c>
      <c r="I35" s="94">
        <f>SUM(I13:I34)</f>
        <v>6</v>
      </c>
      <c r="J35" s="94">
        <f>SUM(J13:J34)</f>
        <v>0</v>
      </c>
      <c r="K35" s="94">
        <f>SUM(K13:K34)</f>
        <v>0</v>
      </c>
      <c r="L35" s="94"/>
      <c r="M35" s="94"/>
      <c r="N35" s="94"/>
      <c r="O35" s="94"/>
      <c r="P35" s="94"/>
      <c r="Q35" s="94"/>
      <c r="R35" s="94"/>
      <c r="S35" s="94"/>
    </row>
    <row r="36" spans="1:19" ht="19.5" customHeight="1">
      <c r="A36" s="230"/>
      <c r="B36" s="182"/>
      <c r="C36" s="110" t="s">
        <v>36</v>
      </c>
      <c r="D36" s="94">
        <v>24.5</v>
      </c>
      <c r="E36" s="94"/>
      <c r="F36" s="94"/>
      <c r="G36" s="94">
        <f>D36*18</f>
        <v>441</v>
      </c>
      <c r="H36" s="94">
        <f>G36-I36</f>
        <v>435</v>
      </c>
      <c r="I36" s="94">
        <v>6</v>
      </c>
      <c r="J36" s="94"/>
      <c r="K36" s="94"/>
      <c r="L36" s="94"/>
      <c r="M36" s="94"/>
      <c r="N36" s="94"/>
      <c r="O36" s="94"/>
      <c r="P36" s="94"/>
      <c r="Q36" s="94"/>
      <c r="R36" s="94"/>
      <c r="S36" s="94"/>
    </row>
  </sheetData>
  <mergeCells count="12">
    <mergeCell ref="A13:A36"/>
    <mergeCell ref="L6:S6"/>
    <mergeCell ref="L3:S3"/>
    <mergeCell ref="A1:S1"/>
    <mergeCell ref="A7:A12"/>
    <mergeCell ref="H4:H6"/>
    <mergeCell ref="J4:J6"/>
    <mergeCell ref="B3:B6"/>
    <mergeCell ref="C3:C6"/>
    <mergeCell ref="E3:F3"/>
    <mergeCell ref="G3:K3"/>
    <mergeCell ref="A2:D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9"/>
  <sheetViews>
    <sheetView workbookViewId="0" topLeftCell="A34">
      <selection activeCell="K8" sqref="K8"/>
    </sheetView>
  </sheetViews>
  <sheetFormatPr defaultColWidth="9.00390625" defaultRowHeight="24.75" customHeight="1"/>
  <cols>
    <col min="1" max="1" width="3.75390625" style="5" customWidth="1"/>
    <col min="2" max="2" width="20.75390625" style="0" customWidth="1"/>
    <col min="3" max="3" width="20.75390625" style="118" customWidth="1"/>
    <col min="4" max="4" width="9.00390625" style="118" customWidth="1"/>
    <col min="6" max="6" width="8.125" style="0" customWidth="1"/>
    <col min="7" max="7" width="8.00390625" style="0" customWidth="1"/>
  </cols>
  <sheetData>
    <row r="1" spans="1:7" ht="24.75" customHeight="1">
      <c r="A1" s="247" t="s">
        <v>90</v>
      </c>
      <c r="B1" s="247"/>
      <c r="C1" s="247"/>
      <c r="D1" s="247"/>
      <c r="E1" s="247"/>
      <c r="F1" s="247"/>
      <c r="G1" s="247"/>
    </row>
    <row r="2" spans="1:7" ht="24.75" customHeight="1">
      <c r="A2" s="248" t="s">
        <v>51</v>
      </c>
      <c r="B2" s="248"/>
      <c r="C2" s="248"/>
      <c r="D2" s="248"/>
      <c r="E2" s="248"/>
      <c r="F2" s="248"/>
      <c r="G2" s="248"/>
    </row>
    <row r="3" spans="1:7" ht="24.75" customHeight="1">
      <c r="A3" s="249" t="s">
        <v>55</v>
      </c>
      <c r="B3" s="249"/>
      <c r="C3" s="249"/>
      <c r="D3" s="249"/>
      <c r="E3" s="249"/>
      <c r="F3" s="249"/>
      <c r="G3" s="249"/>
    </row>
    <row r="4" spans="1:7" ht="24.75" customHeight="1">
      <c r="A4" s="40" t="s">
        <v>37</v>
      </c>
      <c r="B4" s="40" t="s">
        <v>15</v>
      </c>
      <c r="C4" s="114" t="s">
        <v>39</v>
      </c>
      <c r="D4" s="115" t="s">
        <v>40</v>
      </c>
      <c r="E4" s="40" t="s">
        <v>1</v>
      </c>
      <c r="F4" s="40" t="s">
        <v>41</v>
      </c>
      <c r="G4" s="40" t="s">
        <v>89</v>
      </c>
    </row>
    <row r="5" spans="1:7" ht="24.75" customHeight="1">
      <c r="A5" s="40">
        <v>1</v>
      </c>
      <c r="B5" s="40" t="s">
        <v>212</v>
      </c>
      <c r="C5" s="115"/>
      <c r="D5" s="115">
        <v>2</v>
      </c>
      <c r="E5" s="40">
        <v>40</v>
      </c>
      <c r="F5" s="40">
        <v>3</v>
      </c>
      <c r="G5" s="61" t="s">
        <v>92</v>
      </c>
    </row>
    <row r="6" spans="1:7" ht="51.75" customHeight="1">
      <c r="A6" s="40">
        <v>2</v>
      </c>
      <c r="B6" s="27" t="s">
        <v>185</v>
      </c>
      <c r="C6" s="116"/>
      <c r="D6" s="116">
        <v>2.5</v>
      </c>
      <c r="E6" s="27">
        <v>45</v>
      </c>
      <c r="F6" s="27">
        <v>6</v>
      </c>
      <c r="G6" s="27" t="s">
        <v>93</v>
      </c>
    </row>
    <row r="7" spans="1:7" ht="24.75" customHeight="1">
      <c r="A7" s="40">
        <v>3</v>
      </c>
      <c r="B7" s="40"/>
      <c r="C7" s="115"/>
      <c r="D7" s="115"/>
      <c r="E7" s="40"/>
      <c r="F7" s="40"/>
      <c r="G7" s="40"/>
    </row>
    <row r="8" spans="1:7" ht="24.75" customHeight="1">
      <c r="A8" s="40"/>
      <c r="B8" s="41" t="s">
        <v>94</v>
      </c>
      <c r="C8" s="115"/>
      <c r="D8" s="115">
        <f>SUM(D5:D7)</f>
        <v>4.5</v>
      </c>
      <c r="E8" s="40">
        <f>SUM(E5:E7)</f>
        <v>85</v>
      </c>
      <c r="F8" s="40"/>
      <c r="G8" s="40"/>
    </row>
    <row r="9" spans="1:7" ht="24.75" customHeight="1">
      <c r="A9" s="42"/>
      <c r="B9" s="42"/>
      <c r="C9" s="117"/>
      <c r="D9" s="117"/>
      <c r="E9" s="42"/>
      <c r="F9" s="42"/>
      <c r="G9" s="42"/>
    </row>
    <row r="10" spans="1:7" ht="24.75" customHeight="1">
      <c r="A10" s="250" t="s">
        <v>64</v>
      </c>
      <c r="B10" s="250"/>
      <c r="C10" s="250"/>
      <c r="D10" s="250"/>
      <c r="E10" s="250"/>
      <c r="F10" s="35"/>
      <c r="G10" s="35"/>
    </row>
    <row r="11" spans="1:7" ht="24.75" customHeight="1">
      <c r="A11" s="40" t="s">
        <v>37</v>
      </c>
      <c r="B11" s="40" t="s">
        <v>15</v>
      </c>
      <c r="C11" s="115" t="s">
        <v>40</v>
      </c>
      <c r="D11" s="115" t="s">
        <v>52</v>
      </c>
      <c r="E11" s="40" t="s">
        <v>42</v>
      </c>
      <c r="F11" s="35"/>
      <c r="G11" s="35"/>
    </row>
    <row r="12" spans="1:7" ht="24.75" customHeight="1">
      <c r="A12" s="40">
        <v>1</v>
      </c>
      <c r="B12" s="113" t="s">
        <v>187</v>
      </c>
      <c r="C12" s="115">
        <v>1</v>
      </c>
      <c r="D12" s="118" t="s">
        <v>62</v>
      </c>
      <c r="E12" s="40" t="s">
        <v>63</v>
      </c>
      <c r="F12" s="35"/>
      <c r="G12" s="35"/>
    </row>
    <row r="13" spans="1:7" ht="24.75" customHeight="1">
      <c r="A13" s="40">
        <v>2</v>
      </c>
      <c r="B13" s="113" t="s">
        <v>188</v>
      </c>
      <c r="C13" s="115">
        <v>2</v>
      </c>
      <c r="D13" s="115">
        <v>2</v>
      </c>
      <c r="E13" s="40">
        <v>3</v>
      </c>
      <c r="F13" s="35"/>
      <c r="G13" s="35"/>
    </row>
    <row r="14" spans="1:7" ht="24.75" customHeight="1" thickBot="1">
      <c r="A14" s="40">
        <v>3</v>
      </c>
      <c r="B14" s="113" t="s">
        <v>189</v>
      </c>
      <c r="C14" s="91">
        <v>3</v>
      </c>
      <c r="D14" s="91">
        <v>3</v>
      </c>
      <c r="E14" s="58">
        <v>5</v>
      </c>
      <c r="F14" s="35"/>
      <c r="G14" s="35"/>
    </row>
    <row r="15" spans="1:7" ht="24.75" customHeight="1" thickBot="1">
      <c r="A15" s="40">
        <v>4</v>
      </c>
      <c r="B15" s="113" t="s">
        <v>190</v>
      </c>
      <c r="C15" s="91">
        <v>4</v>
      </c>
      <c r="D15" s="91">
        <v>4</v>
      </c>
      <c r="E15" s="58">
        <v>7</v>
      </c>
      <c r="F15" s="35"/>
      <c r="G15" s="35"/>
    </row>
    <row r="16" spans="1:7" ht="24.75" customHeight="1" thickBot="1">
      <c r="A16" s="40">
        <v>5</v>
      </c>
      <c r="B16" s="113" t="s">
        <v>191</v>
      </c>
      <c r="C16" s="91">
        <v>3</v>
      </c>
      <c r="D16" s="91">
        <v>3</v>
      </c>
      <c r="E16" s="40">
        <v>8</v>
      </c>
      <c r="F16" s="35"/>
      <c r="G16" s="35"/>
    </row>
    <row r="17" spans="1:7" ht="24.75" customHeight="1">
      <c r="A17" s="243" t="s">
        <v>44</v>
      </c>
      <c r="B17" s="243"/>
      <c r="C17" s="115">
        <f>SUM(C12:C16)</f>
        <v>13</v>
      </c>
      <c r="D17" s="115"/>
      <c r="E17" s="40"/>
      <c r="F17" s="35"/>
      <c r="G17" s="35"/>
    </row>
    <row r="18" ht="24.75" customHeight="1">
      <c r="A18" s="43"/>
    </row>
    <row r="19" spans="1:7" ht="24.75" customHeight="1" thickBot="1">
      <c r="A19" s="251" t="s">
        <v>53</v>
      </c>
      <c r="B19" s="251"/>
      <c r="C19" s="251"/>
      <c r="D19" s="251"/>
      <c r="E19" s="251"/>
      <c r="F19" s="44"/>
      <c r="G19" s="44"/>
    </row>
    <row r="20" spans="1:7" ht="24.75" customHeight="1" thickBot="1">
      <c r="A20" s="244" t="s">
        <v>15</v>
      </c>
      <c r="B20" s="245"/>
      <c r="C20" s="119" t="s">
        <v>40</v>
      </c>
      <c r="D20" s="119" t="s">
        <v>43</v>
      </c>
      <c r="E20" s="38" t="s">
        <v>42</v>
      </c>
      <c r="F20" s="35"/>
      <c r="G20" s="35"/>
    </row>
    <row r="21" spans="1:7" ht="27" customHeight="1" thickBot="1">
      <c r="A21" s="244" t="s">
        <v>192</v>
      </c>
      <c r="B21" s="245"/>
      <c r="C21" s="120">
        <v>1</v>
      </c>
      <c r="D21" s="120">
        <v>1.5</v>
      </c>
      <c r="E21" s="37">
        <v>6</v>
      </c>
      <c r="F21" s="35"/>
      <c r="G21" s="35"/>
    </row>
    <row r="22" spans="1:7" ht="41.25" customHeight="1" thickBot="1">
      <c r="A22" s="254" t="s">
        <v>194</v>
      </c>
      <c r="B22" s="255"/>
      <c r="C22" s="120">
        <v>1</v>
      </c>
      <c r="D22" s="120">
        <v>1.5</v>
      </c>
      <c r="E22" s="37">
        <v>7</v>
      </c>
      <c r="F22" s="35"/>
      <c r="G22" s="35"/>
    </row>
    <row r="23" spans="1:7" ht="24.75" customHeight="1" thickBot="1">
      <c r="A23" s="246" t="s">
        <v>229</v>
      </c>
      <c r="B23" s="246"/>
      <c r="C23" s="120">
        <v>11</v>
      </c>
      <c r="D23" s="120">
        <v>12</v>
      </c>
      <c r="E23" s="37">
        <v>8</v>
      </c>
      <c r="F23" s="35"/>
      <c r="G23" s="35"/>
    </row>
    <row r="24" spans="1:7" ht="24.75" customHeight="1" thickBot="1">
      <c r="A24" s="244" t="s">
        <v>94</v>
      </c>
      <c r="B24" s="245"/>
      <c r="C24" s="120">
        <f>SUM(C21:C23)</f>
        <v>13</v>
      </c>
      <c r="D24" s="120"/>
      <c r="E24" s="37"/>
      <c r="F24" s="35"/>
      <c r="G24" s="35"/>
    </row>
    <row r="25" spans="1:7" ht="24.75" customHeight="1">
      <c r="A25" s="36"/>
      <c r="B25" s="35"/>
      <c r="C25" s="121"/>
      <c r="D25" s="121"/>
      <c r="E25" s="35"/>
      <c r="F25" s="35"/>
      <c r="G25" s="35"/>
    </row>
    <row r="26" spans="1:5" ht="24.75" customHeight="1">
      <c r="A26" s="256"/>
      <c r="B26" s="256"/>
      <c r="C26" s="256"/>
      <c r="D26" s="256"/>
      <c r="E26" s="256"/>
    </row>
    <row r="28" spans="1:7" s="50" customFormat="1" ht="24.75" customHeight="1">
      <c r="A28" s="252" t="s">
        <v>104</v>
      </c>
      <c r="B28" s="252"/>
      <c r="C28" s="252"/>
      <c r="D28" s="252"/>
      <c r="E28" s="252"/>
      <c r="F28" s="49"/>
      <c r="G28" s="49"/>
    </row>
    <row r="29" spans="1:7" s="50" customFormat="1" ht="24.75" customHeight="1">
      <c r="A29" s="253" t="s">
        <v>105</v>
      </c>
      <c r="B29" s="253"/>
      <c r="C29" s="253"/>
      <c r="D29" s="253"/>
      <c r="E29" s="253"/>
      <c r="F29" s="49"/>
      <c r="G29" s="49"/>
    </row>
    <row r="30" spans="1:7" s="50" customFormat="1" ht="24.75" customHeight="1">
      <c r="A30" s="40" t="s">
        <v>37</v>
      </c>
      <c r="B30" s="40" t="s">
        <v>45</v>
      </c>
      <c r="C30" s="115" t="s">
        <v>46</v>
      </c>
      <c r="D30" s="115" t="s">
        <v>106</v>
      </c>
      <c r="E30" s="40" t="s">
        <v>107</v>
      </c>
      <c r="F30" s="49"/>
      <c r="G30" s="49"/>
    </row>
    <row r="31" spans="1:5" ht="32.25" customHeight="1">
      <c r="A31" s="40">
        <v>1</v>
      </c>
      <c r="B31" s="39" t="s">
        <v>195</v>
      </c>
      <c r="C31" s="115"/>
      <c r="D31" s="115">
        <v>1</v>
      </c>
      <c r="E31" s="40"/>
    </row>
    <row r="32" spans="1:7" ht="54" customHeight="1">
      <c r="A32" s="40">
        <v>2</v>
      </c>
      <c r="B32" s="39" t="s">
        <v>196</v>
      </c>
      <c r="C32" s="122" t="s">
        <v>108</v>
      </c>
      <c r="D32" s="115">
        <v>0.5</v>
      </c>
      <c r="E32" s="40">
        <v>1</v>
      </c>
      <c r="F32" s="35"/>
      <c r="G32" s="35"/>
    </row>
    <row r="33" spans="1:7" ht="29.25" customHeight="1">
      <c r="A33" s="40">
        <v>3</v>
      </c>
      <c r="B33" s="80" t="s">
        <v>197</v>
      </c>
      <c r="C33" s="123" t="s">
        <v>109</v>
      </c>
      <c r="D33" s="115">
        <v>0.5</v>
      </c>
      <c r="E33" s="40">
        <v>1</v>
      </c>
      <c r="F33" s="35"/>
      <c r="G33" s="35"/>
    </row>
    <row r="34" spans="1:7" ht="46.5" customHeight="1">
      <c r="A34" s="40">
        <v>4</v>
      </c>
      <c r="B34" s="80" t="s">
        <v>198</v>
      </c>
      <c r="C34" s="123" t="s">
        <v>110</v>
      </c>
      <c r="D34" s="257" t="s">
        <v>111</v>
      </c>
      <c r="E34" s="243" t="s">
        <v>112</v>
      </c>
      <c r="F34" s="35"/>
      <c r="G34" s="35"/>
    </row>
    <row r="35" spans="1:7" ht="41.25" customHeight="1">
      <c r="A35" s="40">
        <v>5</v>
      </c>
      <c r="B35" s="80" t="s">
        <v>199</v>
      </c>
      <c r="C35" s="123" t="s">
        <v>88</v>
      </c>
      <c r="D35" s="257"/>
      <c r="E35" s="243"/>
      <c r="F35" s="35"/>
      <c r="G35" s="35"/>
    </row>
    <row r="36" spans="1:7" ht="24.75" customHeight="1">
      <c r="A36" s="40">
        <v>6</v>
      </c>
      <c r="B36" s="39" t="s">
        <v>200</v>
      </c>
      <c r="C36" s="115"/>
      <c r="D36" s="257"/>
      <c r="E36" s="243"/>
      <c r="F36" s="35"/>
      <c r="G36" s="35"/>
    </row>
    <row r="37" spans="1:7" ht="24.75" customHeight="1">
      <c r="A37" s="40">
        <v>7</v>
      </c>
      <c r="B37" s="39" t="s">
        <v>201</v>
      </c>
      <c r="C37" s="115"/>
      <c r="D37" s="257"/>
      <c r="E37" s="243"/>
      <c r="F37" s="35"/>
      <c r="G37" s="35"/>
    </row>
    <row r="38" spans="1:7" ht="27.75" customHeight="1">
      <c r="A38" s="40">
        <v>8</v>
      </c>
      <c r="B38" s="39" t="s">
        <v>202</v>
      </c>
      <c r="C38" s="115"/>
      <c r="D38" s="257"/>
      <c r="E38" s="243"/>
      <c r="F38" s="35"/>
      <c r="G38" s="35"/>
    </row>
    <row r="39" spans="1:7" ht="29.25" customHeight="1">
      <c r="A39" s="40">
        <v>9</v>
      </c>
      <c r="B39" s="39" t="s">
        <v>203</v>
      </c>
      <c r="C39" s="115"/>
      <c r="D39" s="257"/>
      <c r="E39" s="243"/>
      <c r="F39" s="35"/>
      <c r="G39" s="35"/>
    </row>
    <row r="40" spans="1:7" ht="24.75" customHeight="1">
      <c r="A40" s="40"/>
      <c r="B40" s="258" t="s">
        <v>113</v>
      </c>
      <c r="C40" s="258"/>
      <c r="D40" s="258"/>
      <c r="E40" s="258"/>
      <c r="F40" s="35"/>
      <c r="G40" s="35"/>
    </row>
    <row r="41" spans="1:7" ht="24.75" customHeight="1">
      <c r="A41" s="40">
        <v>10</v>
      </c>
      <c r="B41" s="40" t="s">
        <v>114</v>
      </c>
      <c r="C41" s="115"/>
      <c r="D41" s="124"/>
      <c r="E41" s="40"/>
      <c r="F41" s="35"/>
      <c r="G41" s="35"/>
    </row>
    <row r="42" spans="1:7" ht="28.5" customHeight="1">
      <c r="A42" s="40">
        <v>11</v>
      </c>
      <c r="B42" s="39" t="s">
        <v>204</v>
      </c>
      <c r="C42" s="115" t="s">
        <v>47</v>
      </c>
      <c r="D42" s="124"/>
      <c r="E42" s="40"/>
      <c r="F42" s="35"/>
      <c r="G42" s="35"/>
    </row>
    <row r="43" spans="1:7" ht="24.75" customHeight="1">
      <c r="A43" s="243">
        <v>12</v>
      </c>
      <c r="B43" s="258" t="s">
        <v>205</v>
      </c>
      <c r="C43" s="122" t="s">
        <v>48</v>
      </c>
      <c r="D43" s="124"/>
      <c r="E43" s="40"/>
      <c r="F43" s="35"/>
      <c r="G43" s="35"/>
    </row>
    <row r="44" spans="1:7" ht="24.75" customHeight="1">
      <c r="A44" s="243"/>
      <c r="B44" s="258"/>
      <c r="C44" s="122" t="s">
        <v>115</v>
      </c>
      <c r="D44" s="124"/>
      <c r="E44" s="40"/>
      <c r="F44" s="35"/>
      <c r="G44" s="35"/>
    </row>
    <row r="45" spans="1:7" ht="24.75" customHeight="1">
      <c r="A45" s="243"/>
      <c r="B45" s="258"/>
      <c r="C45" s="122" t="s">
        <v>49</v>
      </c>
      <c r="D45" s="124"/>
      <c r="E45" s="40"/>
      <c r="F45" s="35"/>
      <c r="G45" s="35"/>
    </row>
    <row r="46" spans="1:7" ht="27" customHeight="1">
      <c r="A46" s="40">
        <v>13</v>
      </c>
      <c r="B46" s="39" t="s">
        <v>206</v>
      </c>
      <c r="C46" s="122" t="s">
        <v>116</v>
      </c>
      <c r="D46" s="124"/>
      <c r="E46" s="40"/>
      <c r="F46" s="35"/>
      <c r="G46" s="35"/>
    </row>
    <row r="47" spans="1:7" ht="24.75" customHeight="1">
      <c r="A47" s="40">
        <v>14</v>
      </c>
      <c r="B47" s="41"/>
      <c r="C47" s="125"/>
      <c r="D47" s="124"/>
      <c r="E47" s="40"/>
      <c r="F47" s="35"/>
      <c r="G47" s="35"/>
    </row>
    <row r="48" spans="1:5" ht="24.75" customHeight="1">
      <c r="A48" s="40"/>
      <c r="B48" s="259" t="s">
        <v>119</v>
      </c>
      <c r="C48" s="260"/>
      <c r="D48" s="260"/>
      <c r="E48" s="261"/>
    </row>
    <row r="49" spans="1:5" ht="24.75" customHeight="1">
      <c r="A49" s="243" t="s">
        <v>117</v>
      </c>
      <c r="B49" s="243"/>
      <c r="C49" s="243"/>
      <c r="D49" s="258" t="s">
        <v>118</v>
      </c>
      <c r="E49" s="258"/>
    </row>
  </sheetData>
  <mergeCells count="22">
    <mergeCell ref="D34:D39"/>
    <mergeCell ref="E34:E39"/>
    <mergeCell ref="A49:C49"/>
    <mergeCell ref="D49:E49"/>
    <mergeCell ref="B40:E40"/>
    <mergeCell ref="A43:A45"/>
    <mergeCell ref="B43:B45"/>
    <mergeCell ref="B48:E48"/>
    <mergeCell ref="A24:B24"/>
    <mergeCell ref="A19:E19"/>
    <mergeCell ref="A28:E28"/>
    <mergeCell ref="A29:E29"/>
    <mergeCell ref="A20:B20"/>
    <mergeCell ref="A22:B22"/>
    <mergeCell ref="A26:E26"/>
    <mergeCell ref="A17:B17"/>
    <mergeCell ref="A21:B21"/>
    <mergeCell ref="A23:B23"/>
    <mergeCell ref="A1:G1"/>
    <mergeCell ref="A2:G2"/>
    <mergeCell ref="A3:G3"/>
    <mergeCell ref="A10:E1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33"/>
  <sheetViews>
    <sheetView workbookViewId="0" topLeftCell="A1">
      <selection activeCell="C26" sqref="C26"/>
    </sheetView>
  </sheetViews>
  <sheetFormatPr defaultColWidth="9.00390625" defaultRowHeight="19.5" customHeight="1"/>
  <cols>
    <col min="1" max="1" width="21.75390625" style="0" customWidth="1"/>
    <col min="2" max="2" width="17.25390625" style="0" customWidth="1"/>
    <col min="3" max="3" width="45.00390625" style="0" customWidth="1"/>
  </cols>
  <sheetData>
    <row r="1" spans="1:3" ht="19.5" customHeight="1">
      <c r="A1" s="264" t="s">
        <v>96</v>
      </c>
      <c r="B1" s="264"/>
      <c r="C1" s="264"/>
    </row>
    <row r="2" spans="1:3" ht="19.5" customHeight="1">
      <c r="A2" s="263" t="s">
        <v>15</v>
      </c>
      <c r="B2" s="263" t="s">
        <v>73</v>
      </c>
      <c r="C2" s="263"/>
    </row>
    <row r="3" spans="1:3" ht="19.5" customHeight="1">
      <c r="A3" s="263"/>
      <c r="B3" s="52" t="s">
        <v>65</v>
      </c>
      <c r="C3" s="52" t="s">
        <v>66</v>
      </c>
    </row>
    <row r="4" spans="1:3" ht="19.5" customHeight="1">
      <c r="A4" s="68"/>
      <c r="B4" s="69"/>
      <c r="C4" s="54"/>
    </row>
    <row r="5" spans="1:3" ht="19.5" customHeight="1">
      <c r="A5" s="68"/>
      <c r="B5" s="69"/>
      <c r="C5" s="54"/>
    </row>
    <row r="6" spans="1:3" ht="19.5" customHeight="1">
      <c r="A6" s="68"/>
      <c r="B6" s="69"/>
      <c r="C6" s="54"/>
    </row>
    <row r="7" spans="1:3" ht="19.5" customHeight="1">
      <c r="A7" s="68"/>
      <c r="B7" s="69"/>
      <c r="C7" s="54"/>
    </row>
    <row r="8" spans="1:3" ht="19.5" customHeight="1">
      <c r="A8" s="68"/>
      <c r="B8" s="69"/>
      <c r="C8" s="54"/>
    </row>
    <row r="9" spans="1:3" ht="19.5" customHeight="1">
      <c r="A9" s="70"/>
      <c r="B9" s="71"/>
      <c r="C9" s="54"/>
    </row>
    <row r="10" spans="1:3" ht="19.5" customHeight="1">
      <c r="A10" s="70"/>
      <c r="B10" s="71"/>
      <c r="C10" s="54"/>
    </row>
    <row r="11" spans="1:3" ht="19.5" customHeight="1">
      <c r="A11" s="73"/>
      <c r="B11" s="74"/>
      <c r="C11" s="54"/>
    </row>
    <row r="12" spans="1:3" ht="19.5" customHeight="1">
      <c r="A12" s="75"/>
      <c r="B12" s="72"/>
      <c r="C12" s="54"/>
    </row>
    <row r="13" spans="1:3" ht="19.5" customHeight="1">
      <c r="A13" s="76"/>
      <c r="B13" s="74"/>
      <c r="C13" s="54"/>
    </row>
    <row r="14" spans="1:3" ht="19.5" customHeight="1">
      <c r="A14" s="77"/>
      <c r="B14" s="72"/>
      <c r="C14" s="54"/>
    </row>
    <row r="15" spans="1:3" ht="19.5" customHeight="1">
      <c r="A15" s="75"/>
      <c r="B15" s="72"/>
      <c r="C15" s="54"/>
    </row>
    <row r="16" spans="1:3" ht="19.5" customHeight="1">
      <c r="A16" s="77"/>
      <c r="B16" s="72"/>
      <c r="C16" s="54"/>
    </row>
    <row r="17" spans="1:3" ht="19.5" customHeight="1">
      <c r="A17" s="77"/>
      <c r="B17" s="72"/>
      <c r="C17" s="54"/>
    </row>
    <row r="18" spans="1:3" ht="19.5" customHeight="1">
      <c r="A18" s="77"/>
      <c r="B18" s="72"/>
      <c r="C18" s="54"/>
    </row>
    <row r="19" ht="19.5" customHeight="1">
      <c r="C19" s="54"/>
    </row>
    <row r="20" ht="19.5" customHeight="1">
      <c r="C20" s="54"/>
    </row>
    <row r="21" ht="19.5" customHeight="1">
      <c r="C21" s="54"/>
    </row>
    <row r="22" ht="19.5" customHeight="1">
      <c r="C22" s="54"/>
    </row>
    <row r="23" ht="19.5" customHeight="1">
      <c r="C23" s="54"/>
    </row>
    <row r="24" ht="19.5" customHeight="1">
      <c r="C24" s="54"/>
    </row>
    <row r="25" ht="19.5" customHeight="1">
      <c r="C25" s="54"/>
    </row>
    <row r="26" spans="1:3" ht="19.5" customHeight="1">
      <c r="A26" s="53" t="s">
        <v>67</v>
      </c>
      <c r="B26" s="54"/>
      <c r="C26" s="54">
        <v>10</v>
      </c>
    </row>
    <row r="27" spans="1:3" ht="19.5" customHeight="1">
      <c r="A27" s="53" t="s">
        <v>68</v>
      </c>
      <c r="B27" s="53" t="s">
        <v>69</v>
      </c>
      <c r="C27" s="78" t="s">
        <v>103</v>
      </c>
    </row>
    <row r="28" spans="1:3" ht="19.5" customHeight="1">
      <c r="A28" s="265" t="s">
        <v>74</v>
      </c>
      <c r="B28" s="265"/>
      <c r="C28" s="265"/>
    </row>
    <row r="29" ht="19.5" customHeight="1">
      <c r="A29" s="51"/>
    </row>
    <row r="30" spans="1:3" ht="19.5" customHeight="1">
      <c r="A30" s="262" t="s">
        <v>70</v>
      </c>
      <c r="B30" s="262"/>
      <c r="C30" s="262"/>
    </row>
    <row r="31" spans="1:3" ht="19.5" customHeight="1">
      <c r="A31" s="55" t="s">
        <v>15</v>
      </c>
      <c r="B31" s="55" t="s">
        <v>71</v>
      </c>
      <c r="C31" s="55" t="s">
        <v>72</v>
      </c>
    </row>
    <row r="32" spans="1:3" ht="19.5" customHeight="1">
      <c r="A32" s="55"/>
      <c r="B32" s="54"/>
      <c r="C32" s="54"/>
    </row>
    <row r="33" spans="1:3" ht="19.5" customHeight="1">
      <c r="A33" s="55"/>
      <c r="B33" s="54"/>
      <c r="C33" s="54"/>
    </row>
  </sheetData>
  <mergeCells count="5">
    <mergeCell ref="A30:C30"/>
    <mergeCell ref="A2:A3"/>
    <mergeCell ref="B2:C2"/>
    <mergeCell ref="A1:C1"/>
    <mergeCell ref="A28:C2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70"/>
  <sheetViews>
    <sheetView workbookViewId="0" topLeftCell="A1">
      <selection activeCell="L5" sqref="L5"/>
    </sheetView>
  </sheetViews>
  <sheetFormatPr defaultColWidth="9.00390625" defaultRowHeight="19.5" customHeight="1"/>
  <cols>
    <col min="2" max="2" width="22.625" style="0" customWidth="1"/>
    <col min="5" max="5" width="21.25390625" style="0" customWidth="1"/>
  </cols>
  <sheetData>
    <row r="1" spans="1:6" ht="19.5" customHeight="1">
      <c r="A1" s="285" t="s">
        <v>95</v>
      </c>
      <c r="B1" s="285"/>
      <c r="C1" s="285"/>
      <c r="D1" s="285"/>
      <c r="E1" s="285"/>
      <c r="F1" s="285"/>
    </row>
    <row r="2" spans="1:6" ht="19.5" customHeight="1">
      <c r="A2" s="274" t="s">
        <v>75</v>
      </c>
      <c r="B2" s="275"/>
      <c r="C2" s="276"/>
      <c r="D2" s="274" t="s">
        <v>76</v>
      </c>
      <c r="E2" s="275"/>
      <c r="F2" s="276"/>
    </row>
    <row r="3" spans="1:6" ht="19.5" customHeight="1">
      <c r="A3" s="56"/>
      <c r="B3" s="40" t="s">
        <v>15</v>
      </c>
      <c r="C3" s="40" t="s">
        <v>40</v>
      </c>
      <c r="D3" s="40"/>
      <c r="E3" s="40" t="s">
        <v>15</v>
      </c>
      <c r="F3" s="40" t="s">
        <v>40</v>
      </c>
    </row>
    <row r="4" spans="1:6" ht="27" customHeight="1">
      <c r="A4" s="277" t="s">
        <v>77</v>
      </c>
      <c r="B4" s="20" t="s">
        <v>121</v>
      </c>
      <c r="C4" s="18">
        <v>4</v>
      </c>
      <c r="D4" s="243" t="s">
        <v>77</v>
      </c>
      <c r="E4" s="20" t="s">
        <v>122</v>
      </c>
      <c r="F4" s="18">
        <v>4</v>
      </c>
    </row>
    <row r="5" spans="1:6" ht="28.5" customHeight="1">
      <c r="A5" s="277"/>
      <c r="B5" s="20" t="s">
        <v>207</v>
      </c>
      <c r="C5" s="25">
        <v>1</v>
      </c>
      <c r="D5" s="278"/>
      <c r="E5" s="20" t="s">
        <v>125</v>
      </c>
      <c r="F5" s="25">
        <v>1</v>
      </c>
    </row>
    <row r="6" spans="1:6" ht="27.75" customHeight="1" thickBot="1">
      <c r="A6" s="277"/>
      <c r="B6" s="85" t="s">
        <v>208</v>
      </c>
      <c r="C6" s="57">
        <v>5</v>
      </c>
      <c r="D6" s="278"/>
      <c r="E6" s="126" t="s">
        <v>209</v>
      </c>
      <c r="F6" s="57">
        <v>5</v>
      </c>
    </row>
    <row r="7" spans="1:6" ht="27.75" customHeight="1" thickBot="1">
      <c r="A7" s="277"/>
      <c r="B7" s="86" t="s">
        <v>128</v>
      </c>
      <c r="C7" s="57">
        <v>4.5</v>
      </c>
      <c r="D7" s="278"/>
      <c r="E7" s="127" t="s">
        <v>210</v>
      </c>
      <c r="F7" s="57">
        <v>4</v>
      </c>
    </row>
    <row r="8" spans="1:6" ht="23.25" customHeight="1" thickBot="1">
      <c r="A8" s="277"/>
      <c r="B8" s="85" t="s">
        <v>129</v>
      </c>
      <c r="C8" s="57">
        <v>3.5</v>
      </c>
      <c r="D8" s="278"/>
      <c r="E8" s="59" t="s">
        <v>211</v>
      </c>
      <c r="F8" s="57">
        <v>5.5</v>
      </c>
    </row>
    <row r="9" spans="1:6" ht="23.25" customHeight="1">
      <c r="A9" s="277"/>
      <c r="B9" s="18"/>
      <c r="C9" s="18"/>
      <c r="D9" s="278"/>
      <c r="E9" s="127" t="s">
        <v>234</v>
      </c>
      <c r="F9" s="18">
        <v>2</v>
      </c>
    </row>
    <row r="10" spans="1:6" ht="19.5" customHeight="1">
      <c r="A10" s="277" t="s">
        <v>78</v>
      </c>
      <c r="B10" s="277"/>
      <c r="C10" s="18">
        <f>SUM(C4:C9)</f>
        <v>18</v>
      </c>
      <c r="D10" s="243" t="s">
        <v>78</v>
      </c>
      <c r="E10" s="278"/>
      <c r="F10" s="18">
        <f>SUM(F4:F9)</f>
        <v>21.5</v>
      </c>
    </row>
    <row r="11" spans="1:6" ht="19.5" customHeight="1" thickBot="1">
      <c r="A11" s="277" t="s">
        <v>79</v>
      </c>
      <c r="B11" s="59" t="s">
        <v>99</v>
      </c>
      <c r="C11" s="57">
        <v>2</v>
      </c>
      <c r="D11" s="282" t="s">
        <v>79</v>
      </c>
      <c r="E11" s="59" t="s">
        <v>100</v>
      </c>
      <c r="F11" s="64" t="s">
        <v>101</v>
      </c>
    </row>
    <row r="12" spans="1:6" ht="19.5" customHeight="1">
      <c r="A12" s="277"/>
      <c r="B12" s="18"/>
      <c r="C12" s="18"/>
      <c r="D12" s="283"/>
      <c r="E12" s="18"/>
      <c r="F12" s="18"/>
    </row>
    <row r="13" spans="1:6" ht="19.5" customHeight="1">
      <c r="A13" s="277"/>
      <c r="B13" s="18"/>
      <c r="C13" s="18"/>
      <c r="D13" s="284"/>
      <c r="E13" s="18"/>
      <c r="F13" s="18"/>
    </row>
    <row r="14" spans="1:6" ht="19.5" customHeight="1" thickBot="1">
      <c r="A14" s="270" t="s">
        <v>80</v>
      </c>
      <c r="B14" s="271"/>
      <c r="C14" s="28">
        <f>SUM(C11:C13)</f>
        <v>2</v>
      </c>
      <c r="D14" s="272" t="s">
        <v>80</v>
      </c>
      <c r="E14" s="273"/>
      <c r="F14" s="64" t="s">
        <v>101</v>
      </c>
    </row>
    <row r="15" spans="1:6" ht="41.25" customHeight="1">
      <c r="A15" s="279" t="s">
        <v>81</v>
      </c>
      <c r="B15" s="280"/>
      <c r="C15" s="281"/>
      <c r="D15" s="279" t="s">
        <v>81</v>
      </c>
      <c r="E15" s="280"/>
      <c r="F15" s="281"/>
    </row>
    <row r="16" spans="1:6" ht="19.5" customHeight="1">
      <c r="A16" s="274" t="s">
        <v>82</v>
      </c>
      <c r="B16" s="275"/>
      <c r="C16" s="276"/>
      <c r="D16" s="274" t="s">
        <v>83</v>
      </c>
      <c r="E16" s="275"/>
      <c r="F16" s="276"/>
    </row>
    <row r="17" spans="1:6" ht="19.5" customHeight="1">
      <c r="A17" s="56"/>
      <c r="B17" s="40" t="s">
        <v>15</v>
      </c>
      <c r="C17" s="40" t="s">
        <v>40</v>
      </c>
      <c r="D17" s="40"/>
      <c r="E17" s="40" t="s">
        <v>15</v>
      </c>
      <c r="F17" s="40" t="s">
        <v>40</v>
      </c>
    </row>
    <row r="18" spans="1:6" ht="27" customHeight="1">
      <c r="A18" s="277" t="s">
        <v>77</v>
      </c>
      <c r="B18" s="20" t="s">
        <v>123</v>
      </c>
      <c r="C18" s="18">
        <v>4</v>
      </c>
      <c r="D18" s="243" t="s">
        <v>77</v>
      </c>
      <c r="E18" s="20" t="s">
        <v>124</v>
      </c>
      <c r="F18" s="18">
        <v>2</v>
      </c>
    </row>
    <row r="19" spans="1:6" ht="26.25" customHeight="1">
      <c r="A19" s="277"/>
      <c r="B19" s="20" t="s">
        <v>213</v>
      </c>
      <c r="C19" s="25">
        <v>1</v>
      </c>
      <c r="D19" s="278"/>
      <c r="E19" s="128" t="s">
        <v>217</v>
      </c>
      <c r="F19" s="25">
        <v>1</v>
      </c>
    </row>
    <row r="20" spans="1:6" ht="27.75" customHeight="1" thickBot="1">
      <c r="A20" s="277"/>
      <c r="B20" s="126" t="s">
        <v>214</v>
      </c>
      <c r="C20" s="57">
        <v>4.5</v>
      </c>
      <c r="D20" s="278"/>
      <c r="E20" s="20" t="s">
        <v>186</v>
      </c>
      <c r="F20" s="21">
        <v>1</v>
      </c>
    </row>
    <row r="21" spans="1:4" ht="19.5" customHeight="1" thickBot="1">
      <c r="A21" s="277"/>
      <c r="B21" s="85" t="s">
        <v>215</v>
      </c>
      <c r="C21" s="57">
        <v>2</v>
      </c>
      <c r="D21" s="278"/>
    </row>
    <row r="22" spans="1:4" ht="19.5" customHeight="1" thickBot="1">
      <c r="A22" s="277"/>
      <c r="B22" s="86" t="s">
        <v>132</v>
      </c>
      <c r="C22" s="57">
        <v>2</v>
      </c>
      <c r="D22" s="278"/>
    </row>
    <row r="23" spans="1:6" ht="25.5" customHeight="1" thickBot="1">
      <c r="A23" s="277"/>
      <c r="B23" s="20" t="s">
        <v>216</v>
      </c>
      <c r="C23" s="57">
        <v>5.5</v>
      </c>
      <c r="D23" s="278"/>
      <c r="E23" s="18"/>
      <c r="F23" s="18"/>
    </row>
    <row r="24" spans="1:6" ht="27.75" customHeight="1" thickBot="1">
      <c r="A24" s="277"/>
      <c r="B24" s="20" t="s">
        <v>188</v>
      </c>
      <c r="C24" s="57">
        <v>2</v>
      </c>
      <c r="D24" s="278"/>
      <c r="E24" s="18"/>
      <c r="F24" s="18"/>
    </row>
    <row r="25" spans="1:6" ht="19.5" customHeight="1">
      <c r="A25" s="277" t="s">
        <v>78</v>
      </c>
      <c r="B25" s="277"/>
      <c r="C25" s="18">
        <f>SUM(C18:C24)</f>
        <v>21</v>
      </c>
      <c r="D25" s="243" t="s">
        <v>78</v>
      </c>
      <c r="E25" s="278"/>
      <c r="F25" s="18">
        <f>SUM(F18:F24)</f>
        <v>4</v>
      </c>
    </row>
    <row r="26" spans="1:6" ht="27" customHeight="1" thickBot="1">
      <c r="A26" s="277" t="s">
        <v>79</v>
      </c>
      <c r="B26" s="59" t="s">
        <v>98</v>
      </c>
      <c r="C26" s="64" t="s">
        <v>101</v>
      </c>
      <c r="D26" s="282" t="s">
        <v>79</v>
      </c>
      <c r="E26" s="87" t="s">
        <v>136</v>
      </c>
      <c r="F26" s="67">
        <v>4</v>
      </c>
    </row>
    <row r="27" spans="1:6" ht="28.5" customHeight="1">
      <c r="A27" s="277"/>
      <c r="B27" s="18"/>
      <c r="C27" s="18"/>
      <c r="D27" s="283"/>
      <c r="E27" s="87" t="s">
        <v>138</v>
      </c>
      <c r="F27" s="67">
        <v>2.5</v>
      </c>
    </row>
    <row r="28" spans="1:6" ht="27.75" customHeight="1">
      <c r="A28" s="277"/>
      <c r="B28" s="18"/>
      <c r="C28" s="18"/>
      <c r="D28" s="283"/>
      <c r="E28" s="87" t="s">
        <v>140</v>
      </c>
      <c r="F28" s="67">
        <v>2.5</v>
      </c>
    </row>
    <row r="29" spans="1:6" ht="22.5" customHeight="1" thickBot="1">
      <c r="A29" s="277"/>
      <c r="B29" s="18"/>
      <c r="C29" s="18"/>
      <c r="D29" s="283"/>
      <c r="E29" s="112" t="s">
        <v>173</v>
      </c>
      <c r="F29" s="57">
        <v>1.5</v>
      </c>
    </row>
    <row r="30" spans="1:6" ht="19.5" customHeight="1" thickBot="1">
      <c r="A30" s="277"/>
      <c r="B30" s="18"/>
      <c r="C30" s="18"/>
      <c r="D30" s="284"/>
      <c r="E30" s="59" t="s">
        <v>97</v>
      </c>
      <c r="F30" s="64" t="s">
        <v>101</v>
      </c>
    </row>
    <row r="31" spans="1:6" ht="19.5" customHeight="1" thickBot="1">
      <c r="A31" s="270" t="s">
        <v>80</v>
      </c>
      <c r="B31" s="271"/>
      <c r="C31" s="64" t="s">
        <v>101</v>
      </c>
      <c r="D31" s="272" t="s">
        <v>80</v>
      </c>
      <c r="E31" s="273"/>
      <c r="F31" s="65">
        <f>SUM(F26:F29)</f>
        <v>10.5</v>
      </c>
    </row>
    <row r="32" spans="1:6" ht="39" customHeight="1">
      <c r="A32" s="279" t="s">
        <v>81</v>
      </c>
      <c r="B32" s="280"/>
      <c r="C32" s="281"/>
      <c r="D32" s="279" t="s">
        <v>81</v>
      </c>
      <c r="E32" s="280"/>
      <c r="F32" s="281"/>
    </row>
    <row r="33" spans="1:6" ht="19.5" customHeight="1">
      <c r="A33" s="274" t="s">
        <v>84</v>
      </c>
      <c r="B33" s="275"/>
      <c r="C33" s="276"/>
      <c r="D33" s="274" t="s">
        <v>85</v>
      </c>
      <c r="E33" s="275"/>
      <c r="F33" s="276"/>
    </row>
    <row r="34" spans="1:6" ht="19.5" customHeight="1" thickBot="1">
      <c r="A34" s="56"/>
      <c r="B34" s="40" t="s">
        <v>15</v>
      </c>
      <c r="C34" s="40" t="s">
        <v>40</v>
      </c>
      <c r="D34" s="40"/>
      <c r="E34" s="40" t="s">
        <v>15</v>
      </c>
      <c r="F34" s="40" t="s">
        <v>40</v>
      </c>
    </row>
    <row r="35" spans="1:6" ht="39.75" customHeight="1" thickBot="1">
      <c r="A35" s="268" t="s">
        <v>77</v>
      </c>
      <c r="B35" s="112" t="s">
        <v>156</v>
      </c>
      <c r="C35" s="82">
        <v>3</v>
      </c>
      <c r="D35" s="266" t="s">
        <v>77</v>
      </c>
      <c r="E35" s="112" t="s">
        <v>184</v>
      </c>
      <c r="F35" s="60">
        <v>2</v>
      </c>
    </row>
    <row r="36" spans="1:6" ht="48" customHeight="1" thickBot="1">
      <c r="A36" s="269"/>
      <c r="B36" s="113" t="s">
        <v>189</v>
      </c>
      <c r="C36" s="129">
        <v>3</v>
      </c>
      <c r="D36" s="267"/>
      <c r="E36" s="112" t="s">
        <v>152</v>
      </c>
      <c r="F36" s="57">
        <v>2.5</v>
      </c>
    </row>
    <row r="37" spans="1:6" ht="49.5" customHeight="1" thickBot="1">
      <c r="A37" s="269"/>
      <c r="B37" s="129"/>
      <c r="C37" s="129"/>
      <c r="D37" s="267"/>
      <c r="E37" s="112" t="s">
        <v>153</v>
      </c>
      <c r="F37" s="57">
        <v>2</v>
      </c>
    </row>
    <row r="38" spans="1:6" ht="36.75" customHeight="1" thickBot="1">
      <c r="A38" s="269"/>
      <c r="B38" s="129"/>
      <c r="C38" s="129"/>
      <c r="D38" s="267"/>
      <c r="E38" s="112" t="s">
        <v>155</v>
      </c>
      <c r="F38" s="57">
        <v>2.5</v>
      </c>
    </row>
    <row r="39" spans="1:6" ht="42.75" customHeight="1" thickBot="1">
      <c r="A39" s="269"/>
      <c r="B39" s="129"/>
      <c r="C39" s="129"/>
      <c r="D39" s="267"/>
      <c r="E39" s="112" t="s">
        <v>219</v>
      </c>
      <c r="F39" s="72">
        <v>2.5</v>
      </c>
    </row>
    <row r="40" spans="1:6" ht="39.75" customHeight="1">
      <c r="A40" s="269"/>
      <c r="B40" s="18"/>
      <c r="C40" s="18"/>
      <c r="D40" s="267"/>
      <c r="E40" s="79" t="s">
        <v>218</v>
      </c>
      <c r="F40" s="72">
        <v>1</v>
      </c>
    </row>
    <row r="41" spans="1:6" ht="19.5" customHeight="1">
      <c r="A41" s="277" t="s">
        <v>78</v>
      </c>
      <c r="B41" s="277"/>
      <c r="C41" s="18">
        <f>C35</f>
        <v>3</v>
      </c>
      <c r="D41" s="243" t="s">
        <v>78</v>
      </c>
      <c r="E41" s="278"/>
      <c r="F41" s="18">
        <f>SUM(F35:F40)</f>
        <v>12.5</v>
      </c>
    </row>
    <row r="42" spans="1:6" ht="30.75" customHeight="1" thickBot="1">
      <c r="A42" s="277" t="s">
        <v>79</v>
      </c>
      <c r="B42" s="63" t="s">
        <v>221</v>
      </c>
      <c r="C42" s="57">
        <v>3</v>
      </c>
      <c r="D42" s="282" t="s">
        <v>79</v>
      </c>
      <c r="E42" s="63" t="s">
        <v>222</v>
      </c>
      <c r="F42" s="57">
        <v>3.5</v>
      </c>
    </row>
    <row r="43" spans="1:6" ht="27" customHeight="1" thickBot="1">
      <c r="A43" s="277"/>
      <c r="B43" s="59" t="s">
        <v>226</v>
      </c>
      <c r="C43" s="57">
        <v>3.5</v>
      </c>
      <c r="D43" s="283"/>
      <c r="E43" s="59" t="s">
        <v>224</v>
      </c>
      <c r="F43" s="57">
        <v>2</v>
      </c>
    </row>
    <row r="44" spans="1:6" ht="27" customHeight="1" thickBot="1">
      <c r="A44" s="277"/>
      <c r="B44" s="63" t="s">
        <v>139</v>
      </c>
      <c r="C44" s="57">
        <v>3</v>
      </c>
      <c r="D44" s="283"/>
      <c r="E44" s="112" t="s">
        <v>160</v>
      </c>
      <c r="F44" s="57">
        <v>1.5</v>
      </c>
    </row>
    <row r="45" spans="1:6" ht="27" customHeight="1" thickBot="1">
      <c r="A45" s="277"/>
      <c r="B45" s="112" t="s">
        <v>227</v>
      </c>
      <c r="C45" s="57">
        <v>1.5</v>
      </c>
      <c r="D45" s="283"/>
      <c r="E45" s="112" t="s">
        <v>169</v>
      </c>
      <c r="F45" s="57">
        <v>1</v>
      </c>
    </row>
    <row r="46" spans="1:6" ht="25.5" customHeight="1" thickBot="1">
      <c r="A46" s="277"/>
      <c r="B46" s="112" t="s">
        <v>228</v>
      </c>
      <c r="C46" s="57">
        <v>2</v>
      </c>
      <c r="D46" s="283"/>
      <c r="E46" s="59" t="s">
        <v>225</v>
      </c>
      <c r="F46" s="57">
        <v>1</v>
      </c>
    </row>
    <row r="47" spans="1:6" ht="36" customHeight="1" thickBot="1">
      <c r="A47" s="277"/>
      <c r="B47" s="59" t="s">
        <v>97</v>
      </c>
      <c r="C47" s="64" t="s">
        <v>101</v>
      </c>
      <c r="D47" s="283"/>
      <c r="E47" s="112" t="s">
        <v>183</v>
      </c>
      <c r="F47" s="57">
        <v>1</v>
      </c>
    </row>
    <row r="48" spans="1:6" ht="19.5" customHeight="1">
      <c r="A48" s="270" t="s">
        <v>80</v>
      </c>
      <c r="B48" s="271"/>
      <c r="C48" s="66">
        <f>SUM(C42:C46)</f>
        <v>13</v>
      </c>
      <c r="D48" s="272" t="s">
        <v>80</v>
      </c>
      <c r="E48" s="273"/>
      <c r="F48" s="28">
        <f>SUM(F42:F47)</f>
        <v>10</v>
      </c>
    </row>
    <row r="49" spans="1:6" ht="42" customHeight="1">
      <c r="A49" s="279" t="s">
        <v>81</v>
      </c>
      <c r="B49" s="280"/>
      <c r="C49" s="281"/>
      <c r="D49" s="279" t="s">
        <v>81</v>
      </c>
      <c r="E49" s="280"/>
      <c r="F49" s="281"/>
    </row>
    <row r="50" spans="1:6" ht="19.5" customHeight="1">
      <c r="A50" s="274" t="s">
        <v>86</v>
      </c>
      <c r="B50" s="275"/>
      <c r="C50" s="276"/>
      <c r="D50" s="274" t="s">
        <v>87</v>
      </c>
      <c r="E50" s="275"/>
      <c r="F50" s="276"/>
    </row>
    <row r="51" spans="1:6" ht="19.5" customHeight="1">
      <c r="A51" s="56"/>
      <c r="B51" s="40" t="s">
        <v>15</v>
      </c>
      <c r="C51" s="40" t="s">
        <v>40</v>
      </c>
      <c r="D51" s="40"/>
      <c r="E51" s="40" t="s">
        <v>15</v>
      </c>
      <c r="F51" s="40" t="s">
        <v>40</v>
      </c>
    </row>
    <row r="52" spans="1:6" ht="26.25" customHeight="1" thickBot="1">
      <c r="A52" s="277" t="s">
        <v>77</v>
      </c>
      <c r="B52" s="112" t="s">
        <v>190</v>
      </c>
      <c r="C52" s="18">
        <v>4</v>
      </c>
      <c r="D52" s="243" t="s">
        <v>77</v>
      </c>
      <c r="E52" s="112" t="s">
        <v>191</v>
      </c>
      <c r="F52" s="18">
        <v>3</v>
      </c>
    </row>
    <row r="53" spans="1:6" ht="35.25" customHeight="1" thickBot="1">
      <c r="A53" s="277"/>
      <c r="B53" s="112" t="s">
        <v>230</v>
      </c>
      <c r="C53" s="18">
        <v>1</v>
      </c>
      <c r="D53" s="278"/>
      <c r="E53" s="112" t="s">
        <v>231</v>
      </c>
      <c r="F53" s="18">
        <v>11</v>
      </c>
    </row>
    <row r="54" spans="1:6" ht="19.5" customHeight="1">
      <c r="A54" s="277" t="s">
        <v>78</v>
      </c>
      <c r="B54" s="277"/>
      <c r="C54" s="18">
        <f>SUM(C52:C53)</f>
        <v>5</v>
      </c>
      <c r="D54" s="243" t="s">
        <v>78</v>
      </c>
      <c r="E54" s="278"/>
      <c r="F54" s="18">
        <f>SUM(F52:F53)</f>
        <v>14</v>
      </c>
    </row>
    <row r="55" spans="1:6" ht="36" customHeight="1" thickBot="1">
      <c r="A55" s="277" t="s">
        <v>79</v>
      </c>
      <c r="B55" s="112" t="s">
        <v>161</v>
      </c>
      <c r="C55" s="57">
        <v>1.5</v>
      </c>
      <c r="D55" s="282" t="s">
        <v>79</v>
      </c>
      <c r="E55" s="129"/>
      <c r="F55" s="129"/>
    </row>
    <row r="56" spans="1:6" ht="27.75" customHeight="1" thickBot="1">
      <c r="A56" s="277"/>
      <c r="B56" s="112" t="s">
        <v>193</v>
      </c>
      <c r="C56" s="57">
        <v>1.5</v>
      </c>
      <c r="D56" s="283"/>
      <c r="E56" s="129"/>
      <c r="F56" s="129"/>
    </row>
    <row r="57" spans="1:6" ht="39" customHeight="1" thickBot="1">
      <c r="A57" s="277"/>
      <c r="B57" s="112" t="s">
        <v>162</v>
      </c>
      <c r="C57" s="57">
        <v>1.5</v>
      </c>
      <c r="D57" s="283"/>
      <c r="E57" s="129"/>
      <c r="F57" s="129"/>
    </row>
    <row r="58" spans="1:6" ht="27" customHeight="1" thickBot="1">
      <c r="A58" s="277"/>
      <c r="B58" s="112" t="s">
        <v>177</v>
      </c>
      <c r="C58" s="57">
        <v>1.5</v>
      </c>
      <c r="D58" s="283"/>
      <c r="E58" s="18"/>
      <c r="F58" s="18"/>
    </row>
    <row r="59" spans="1:6" ht="27" customHeight="1" thickBot="1">
      <c r="A59" s="277"/>
      <c r="B59" s="112" t="s">
        <v>178</v>
      </c>
      <c r="C59" s="57">
        <v>2</v>
      </c>
      <c r="D59" s="283"/>
      <c r="E59" s="18"/>
      <c r="F59" s="18"/>
    </row>
    <row r="60" spans="1:6" ht="26.25" customHeight="1" thickBot="1">
      <c r="A60" s="277"/>
      <c r="B60" s="112" t="s">
        <v>163</v>
      </c>
      <c r="C60" s="57">
        <v>2</v>
      </c>
      <c r="D60" s="283"/>
      <c r="E60" s="18"/>
      <c r="F60" s="18"/>
    </row>
    <row r="61" spans="1:6" ht="35.25" customHeight="1" thickBot="1">
      <c r="A61" s="277"/>
      <c r="B61" s="112" t="s">
        <v>179</v>
      </c>
      <c r="C61" s="57">
        <v>1.5</v>
      </c>
      <c r="D61" s="283"/>
      <c r="E61" s="18"/>
      <c r="F61" s="18"/>
    </row>
    <row r="62" spans="1:6" ht="28.5" customHeight="1" thickBot="1">
      <c r="A62" s="277"/>
      <c r="B62" s="112" t="s">
        <v>180</v>
      </c>
      <c r="C62" s="57">
        <v>1.5</v>
      </c>
      <c r="D62" s="283"/>
      <c r="E62" s="18"/>
      <c r="F62" s="18"/>
    </row>
    <row r="63" spans="1:6" ht="37.5" customHeight="1" thickBot="1">
      <c r="A63" s="277"/>
      <c r="B63" s="112" t="s">
        <v>165</v>
      </c>
      <c r="C63" s="57">
        <v>1</v>
      </c>
      <c r="D63" s="283"/>
      <c r="E63" s="18"/>
      <c r="F63" s="18"/>
    </row>
    <row r="64" spans="1:6" ht="31.5" customHeight="1" thickBot="1">
      <c r="A64" s="277"/>
      <c r="B64" s="112" t="s">
        <v>233</v>
      </c>
      <c r="C64" s="57">
        <v>1.5</v>
      </c>
      <c r="D64" s="283"/>
      <c r="E64" s="18"/>
      <c r="F64" s="18"/>
    </row>
    <row r="65" spans="1:6" ht="29.25" customHeight="1" thickBot="1">
      <c r="A65" s="277"/>
      <c r="B65" s="112" t="s">
        <v>167</v>
      </c>
      <c r="C65" s="57">
        <v>1.5</v>
      </c>
      <c r="D65" s="283"/>
      <c r="E65" s="18"/>
      <c r="F65" s="18"/>
    </row>
    <row r="66" spans="1:6" ht="36" customHeight="1" thickBot="1">
      <c r="A66" s="277"/>
      <c r="B66" s="112" t="s">
        <v>168</v>
      </c>
      <c r="C66" s="57">
        <v>1</v>
      </c>
      <c r="D66" s="283"/>
      <c r="E66" s="18"/>
      <c r="F66" s="18"/>
    </row>
    <row r="67" spans="1:6" ht="28.5" customHeight="1" thickBot="1">
      <c r="A67" s="277"/>
      <c r="B67" s="112" t="s">
        <v>232</v>
      </c>
      <c r="C67" s="57">
        <v>1</v>
      </c>
      <c r="D67" s="283"/>
      <c r="E67" s="18"/>
      <c r="F67" s="18"/>
    </row>
    <row r="68" spans="1:6" ht="37.5" customHeight="1" thickBot="1">
      <c r="A68" s="277"/>
      <c r="B68" s="112" t="s">
        <v>171</v>
      </c>
      <c r="C68" s="57">
        <v>1</v>
      </c>
      <c r="D68" s="283"/>
      <c r="E68" s="18"/>
      <c r="F68" s="18"/>
    </row>
    <row r="69" spans="1:6" ht="19.5" customHeight="1">
      <c r="A69" s="270" t="s">
        <v>80</v>
      </c>
      <c r="B69" s="271"/>
      <c r="C69" s="28">
        <f>SUM(C55:C68)</f>
        <v>20</v>
      </c>
      <c r="D69" s="272" t="s">
        <v>80</v>
      </c>
      <c r="E69" s="273"/>
      <c r="F69" s="28"/>
    </row>
    <row r="70" spans="1:6" ht="39.75" customHeight="1">
      <c r="A70" s="279" t="s">
        <v>81</v>
      </c>
      <c r="B70" s="280"/>
      <c r="C70" s="281"/>
      <c r="D70" s="279" t="s">
        <v>81</v>
      </c>
      <c r="E70" s="280"/>
      <c r="F70" s="281"/>
    </row>
  </sheetData>
  <mergeCells count="49">
    <mergeCell ref="A1:F1"/>
    <mergeCell ref="A2:C2"/>
    <mergeCell ref="D2:F2"/>
    <mergeCell ref="A4:A9"/>
    <mergeCell ref="D4:D9"/>
    <mergeCell ref="A10:B10"/>
    <mergeCell ref="D10:E10"/>
    <mergeCell ref="A11:A13"/>
    <mergeCell ref="D11:D13"/>
    <mergeCell ref="A14:B14"/>
    <mergeCell ref="D14:E14"/>
    <mergeCell ref="A15:C15"/>
    <mergeCell ref="D15:F15"/>
    <mergeCell ref="A16:C16"/>
    <mergeCell ref="D16:F16"/>
    <mergeCell ref="A18:A24"/>
    <mergeCell ref="D18:D24"/>
    <mergeCell ref="A25:B25"/>
    <mergeCell ref="D25:E25"/>
    <mergeCell ref="A26:A30"/>
    <mergeCell ref="D26:D30"/>
    <mergeCell ref="A33:C33"/>
    <mergeCell ref="D33:F33"/>
    <mergeCell ref="A31:B31"/>
    <mergeCell ref="D31:E31"/>
    <mergeCell ref="A32:C32"/>
    <mergeCell ref="D32:F32"/>
    <mergeCell ref="A49:C49"/>
    <mergeCell ref="D49:F49"/>
    <mergeCell ref="A41:B41"/>
    <mergeCell ref="D41:E41"/>
    <mergeCell ref="A42:A47"/>
    <mergeCell ref="D42:D47"/>
    <mergeCell ref="A70:C70"/>
    <mergeCell ref="D70:F70"/>
    <mergeCell ref="A54:B54"/>
    <mergeCell ref="D54:E54"/>
    <mergeCell ref="A55:A68"/>
    <mergeCell ref="D55:D68"/>
    <mergeCell ref="D35:D40"/>
    <mergeCell ref="A35:A40"/>
    <mergeCell ref="A69:B69"/>
    <mergeCell ref="D69:E69"/>
    <mergeCell ref="A50:C50"/>
    <mergeCell ref="D50:F50"/>
    <mergeCell ref="A52:A53"/>
    <mergeCell ref="D52:D53"/>
    <mergeCell ref="A48:B48"/>
    <mergeCell ref="D48:E4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2013-05-29T05:09:04Z</cp:lastPrinted>
  <dcterms:created xsi:type="dcterms:W3CDTF">1996-12-17T01:32:42Z</dcterms:created>
  <dcterms:modified xsi:type="dcterms:W3CDTF">2013-06-05T03:42:40Z</dcterms:modified>
  <cp:category/>
  <cp:version/>
  <cp:contentType/>
  <cp:contentStatus/>
</cp:coreProperties>
</file>